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95" activeTab="0"/>
  </bookViews>
  <sheets>
    <sheet name="Отчет за 9 мес.2019" sheetId="1" r:id="rId1"/>
    <sheet name="1" sheetId="2" r:id="rId2"/>
  </sheets>
  <definedNames>
    <definedName name="_GoBack" localSheetId="0">'Отчет за 9 мес.2019'!#REF!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<sst xmlns="http://schemas.openxmlformats.org/spreadsheetml/2006/main" count="1938" uniqueCount="799">
  <si>
    <t>Капитальный ремонт, ремонт, содержание, строительство и реконструкция сети автомобильных дорог общего пользования местного значения,</t>
  </si>
  <si>
    <t>сентябрь</t>
  </si>
  <si>
    <t>УБГ,
подрядные организации</t>
  </si>
  <si>
    <t>август</t>
  </si>
  <si>
    <t>Капитальный ремонт участка автомобильной дороги по Сережиному переулку в г.Рязани</t>
  </si>
  <si>
    <t>из них:</t>
  </si>
  <si>
    <t>Капитальный ремонт участка автомобильной дороги по Васильевскому проезду в г.Рязани</t>
  </si>
  <si>
    <t>Строительство объекта «Детский сад на 220 мест по ул. Зубковой    г. Рязани»</t>
  </si>
  <si>
    <t>Ремонт наружного освещения  МБОУ "Школа № 51 "Центр образования" (в том числе проектные работы - 60 тыс.руб.)</t>
  </si>
  <si>
    <t>Ремонт канализации, отопления, водоснабжения МБОУ "Школа   № 51 "Центр образования"</t>
  </si>
  <si>
    <t>Ремонт кровли МБОУ "Школа    № 62"</t>
  </si>
  <si>
    <t xml:space="preserve">– 4 т/м, ул.Новосёлов, 4ТК-842/2 - 4ТК-842/3, протяженностью    412 м; </t>
  </si>
  <si>
    <t>– 4 т/м, ул.Новосёлов,  4ТК-СМ2 - 4ТК-СМ, протяженностью      190 м;</t>
  </si>
  <si>
    <t>Ремонт участков автомобильной дороги по Московскому шоссе в г.Рязани</t>
  </si>
  <si>
    <t>Управление энергетики и жилищно-коммунального хозяйства администрации города Рязани
(далее – УЭиЖКХ)</t>
  </si>
  <si>
    <t xml:space="preserve">Управление образования и молодежной политики
(далее – УОиМП) </t>
  </si>
  <si>
    <t>Управление благоустройства города 
(далее - УБГ)</t>
  </si>
  <si>
    <t>Управление транспорта администрации города Рязани
(далее – УТ)</t>
  </si>
  <si>
    <t xml:space="preserve">Возмещение затрат на благоустройство дворовых территорий города, в том числе разработку проектно-сметной документации,
</t>
  </si>
  <si>
    <t>Исполнено 
17.06.2019</t>
  </si>
  <si>
    <t>Погашение долга для МУП города Рязани «Рязанская автоколонна    № 1310»</t>
  </si>
  <si>
    <t>Работы по благоустройству дворовых территорий будут проводиться в рамках договоров на выполнение работ, заключенных УО, ТСЖ, ЖСК с подрядными организациями</t>
  </si>
  <si>
    <t>Работы выполнены на 95%. Оплата - после предоставления актов выполненных работ</t>
  </si>
  <si>
    <t>Содержание пляжей</t>
  </si>
  <si>
    <t>7.2</t>
  </si>
  <si>
    <t xml:space="preserve"> Ремонт Мемориального комплекса Скорбященского кладбища</t>
  </si>
  <si>
    <t>Исполнено</t>
  </si>
  <si>
    <t>7.3</t>
  </si>
  <si>
    <t>Удаление аварийных деревьев на кладбищах г. Рязани</t>
  </si>
  <si>
    <t>Не исполнено</t>
  </si>
  <si>
    <t>7.4</t>
  </si>
  <si>
    <t>Обустройство контейнерных площадок на кладбищах</t>
  </si>
  <si>
    <t>7.5</t>
  </si>
  <si>
    <t>Разработка проектов санитарно-защитных зон кладбищ</t>
  </si>
  <si>
    <t>7.6</t>
  </si>
  <si>
    <t>Изготовление и установка дополнительных мемориальных плит ленинградцам-блокадникам</t>
  </si>
  <si>
    <t xml:space="preserve">(в рамках реализации МП «Обеспечение социальной поддержкой, гарантиями и выплатами отдельных категорий граждан» на 2018-2022 годы) </t>
  </si>
  <si>
    <t>МУП города Рязани «Рязанская автоколонна       № 1310» является самостоятельным хозяйствующим субъектом, поэтому задолженность будет погашаться в порядке, предусмотренном действующим законодательством</t>
  </si>
  <si>
    <t>Ремонт спортивного покрытия МБУ ДО СДЮСШОР "Юность"</t>
  </si>
  <si>
    <t>Ремонт входной группы (крыльцо) МБУ ДО СДЮСШОР "Комета"</t>
  </si>
  <si>
    <t>август 2019 года</t>
  </si>
  <si>
    <t>Контракт расторгнут в связи с невозможностью поставки подрядчиком аналогов заявленных для ремонта материалов</t>
  </si>
  <si>
    <t>сентябрь 2019 года</t>
  </si>
  <si>
    <t>Выполнено</t>
  </si>
  <si>
    <t>Управление по физической культуре и массовому спорту (далее - УФКиМС)</t>
  </si>
  <si>
    <t>УФКиМС</t>
  </si>
  <si>
    <t xml:space="preserve">направленных на развитие городского хозяйства и социальной сферы на 2019 год </t>
  </si>
  <si>
    <t>за 9 месяцев 2019 года</t>
  </si>
  <si>
    <t>Управление капитального строительства (в рамках реализации ведомственной целевой программы 
«Адресная инвестиционная программа города Рязани на 2017 - 2022 годы»)</t>
  </si>
  <si>
    <t>Исполнено 19.09.2019</t>
  </si>
  <si>
    <t>Исполнено 25.09.2019</t>
  </si>
  <si>
    <t>Исполнено 17.09.2019</t>
  </si>
  <si>
    <t>«Гражданское кладбище  «Богородское -2»</t>
  </si>
  <si>
    <t>сентябрь-декабрь</t>
  </si>
  <si>
    <t>Детский сад в мкр. Семчино</t>
  </si>
  <si>
    <t>пункт 15 приложения к заключению о результатах публичных слушаний</t>
  </si>
  <si>
    <t>Общеобразовательная школа на 1100 мест МБОУ "Школа № 28" в п. Мервино</t>
  </si>
  <si>
    <t>Крытый каток по ул. Шевченко г. Рязани</t>
  </si>
  <si>
    <t>июнь-октябрь</t>
  </si>
  <si>
    <t>Общеобразовательная школа на 1100 мест в микрорайоне Кальное</t>
  </si>
  <si>
    <t>август-декабрь</t>
  </si>
  <si>
    <t>пункт 10.1 приложения к заключению о результатах публичных слушаний</t>
  </si>
  <si>
    <t>В 2019 году работы по подготовке ПСД проводиться не будут. Причина: не определен источник финансирования строительства памятника</t>
  </si>
  <si>
    <t>Отставание подрядчика от сроков строительства, выставлена претензия. Сложилась экономия</t>
  </si>
  <si>
    <t>В процессе исполнения. 30.09.2019 заключен контракт, 01.10.2019 контракт расторгнут. Причина: принятие решения о нецелесообразности размещения школы на предложенных земельных участках в районе р.Быстрец</t>
  </si>
  <si>
    <t>Ремонт участка автомобильной дороги по Новослободской улице в г. Рязани</t>
  </si>
  <si>
    <t>п. 56.5 приложения к заключению публичных слушаний (ремонт существующего тротуара)</t>
  </si>
  <si>
    <t>Ремонт участка автомобильной дороги по Почтовой улице в г. Рязани</t>
  </si>
  <si>
    <t>октябрь</t>
  </si>
  <si>
    <t>Ремонт участка автомобильной дороги по Подгорной улице в г. Рязани</t>
  </si>
  <si>
    <t>Ремонт участка автомобильной дороги по улице Либкнехта в г. Рязани</t>
  </si>
  <si>
    <t>Ремонт участка автомобильной дороги по улице Грибоедова в г. Рязани</t>
  </si>
  <si>
    <t>Ремонт участков автомобильных дорог по 1-ой Красной улице и Старореченской улице в г. Рязани (2 этап)</t>
  </si>
  <si>
    <t>Капитальный ремонт участка автомобильной дороги по Кальной улице (от Быстрецкой улицы до д. 44 по Кальной улице) в г. Рязани</t>
  </si>
  <si>
    <t>Ремонт участка автомобильной дороги по Садовой улице в г. Рязани</t>
  </si>
  <si>
    <t>Ремонт участка автомобильной дороги по улице Гагарина (до пеш. перехода) в г. Рязани</t>
  </si>
  <si>
    <t>Ремонт участка автомобильной дороги по Спортивной улице в г. Рязани</t>
  </si>
  <si>
    <t>Ремонт участка автомобильной дороги по улице Связи в г. Рязани</t>
  </si>
  <si>
    <t>Ремонт участков автомобильных дорог по улице Свободы (1 этап) и площади Свободы в г. Рязани</t>
  </si>
  <si>
    <t>Ремонт участка автомобильной дороги по улице 10-я Линия в г. Рязани</t>
  </si>
  <si>
    <t>Ремонт участка автомобильной дороги по улице Чкалова в г. Рязани</t>
  </si>
  <si>
    <t>Ремонт участка автомобильной дороги по Весенней улице в г. Рязани (2 этап)</t>
  </si>
  <si>
    <t>Ремонт участка автомобильной дороги по улице Тимакова в г. Рязани</t>
  </si>
  <si>
    <t>Ремонт участка автомобильной дороги по улице 1-я Линия в г. Рязани</t>
  </si>
  <si>
    <t>п. 12.177 приложения к заключению публичных слушаний (без устройства сквозного проезда)</t>
  </si>
  <si>
    <t>п. 3.1 приложения к заключению публичных слушаний (ремонт существующего тротуара)</t>
  </si>
  <si>
    <t>ул. Бирюзова, д.29</t>
  </si>
  <si>
    <t>ул. Бирюзова, д.30, корп.1</t>
  </si>
  <si>
    <t>ул. Комбайновая, д.26, ул. Комбайновая, д.28</t>
  </si>
  <si>
    <t>ул. Халтурина, д.1б</t>
  </si>
  <si>
    <t>ул. Станкозаводская, д.15, ул. Космонавтов, д.3</t>
  </si>
  <si>
    <t>ул. Костычева, д.2</t>
  </si>
  <si>
    <t>ул. Крупской, д.22</t>
  </si>
  <si>
    <t>Управление капитального строительства
(далее – УКС), сторонние организации, определяемые в соответствии с Федеральным законом от 05.04.2013 №44-ФЗ</t>
  </si>
  <si>
    <t>УКС, сторонние организации, определяемые в соответствии с Федеральным законом от 05.04.2013 №44-ФЗ</t>
  </si>
  <si>
    <t>УКС, стор. орг-ции, опр. в соотв. с Федер. законом от 05.04.2013 №44-ФЗ</t>
  </si>
  <si>
    <t>ул. Высоковольтная, д. 29, корп.1</t>
  </si>
  <si>
    <t>ул. Маяковского, д.4, ул. Маяковского, д. 2/6, пр-д Машиностроителей, д.2/6</t>
  </si>
  <si>
    <t>ул. Зубковой, д.16, корп.1, ул. Зубковой, д.16, корп.3</t>
  </si>
  <si>
    <t>ул. Высоковольтная, д.41</t>
  </si>
  <si>
    <t>ул. Быстрецкая, д.27</t>
  </si>
  <si>
    <t>ул. Садовая, д.42а</t>
  </si>
  <si>
    <t>Касимовское шоссе, д.48, корп. 5</t>
  </si>
  <si>
    <t xml:space="preserve">Реализация проектов местных инициатив
</t>
  </si>
  <si>
    <t>внебюджетные средства</t>
  </si>
  <si>
    <t xml:space="preserve">"Благоустройство детской площадки на ул. Пойменная" - установка детского игрового комплекса с резиновым покрытием  (ТОС "Улица Пойменная") </t>
  </si>
  <si>
    <t>"Агитплощадка. Второй этап" (ТОС "Самовский")</t>
  </si>
  <si>
    <t>"Благоустройство детской площадки" (ТОС "Элеватор")</t>
  </si>
  <si>
    <t>"Вишневый сад: территория тишины" - планировка грунта, устройство асфальтовых дорожек  (ТОС поселка Шереметьево-Песочня)</t>
  </si>
  <si>
    <t>"Спортивная площадка с уличными тренажерами" (ТОС "Дружба")</t>
  </si>
  <si>
    <t xml:space="preserve">"Спортивно-игровая площадка в поселке Недостоево" </t>
  </si>
  <si>
    <t>Благоустройство сквера "Обелиск", вторая часть (ТОС "Улица Голенчинская")</t>
  </si>
  <si>
    <t>Плановые показатели по муниципальному заданию скорректированы 
с 5000 до 6000 тыс. руб.</t>
  </si>
  <si>
    <t>Ремонт надгробных камней Мемориального комплекса Скорбященского кладбища</t>
  </si>
  <si>
    <t>7.7</t>
  </si>
  <si>
    <t>Плановые показатели по муниципальному заданию скорректированы 
с 8000 до 9500 тыс. руб.</t>
  </si>
  <si>
    <t>Плановые показатели по муниципальному заданию скорректированы 
с 2500 до 4500 тыс. руб.</t>
  </si>
  <si>
    <t>Снят с торгов (на месте, указанном для размещения сквера, будет строиться школа)</t>
  </si>
  <si>
    <t>Благоустройство сквера на Мехзаводе, 2-я очередь (установка детского и спортивного оборудования, озеленение территории сквера</t>
  </si>
  <si>
    <t xml:space="preserve">2 июля 2019 года в администрации города Рязани состоялось совещание по обсуждению концепции развития общественного транспорта в городе Рязани с участием представителей общественности, научного сообщества, депутатов Рязанской городской Думы. По итогам совещания результаты научно-исследовательских работ в сфере транспортного обслуживания населения города Рязани (ООО «Комплексные транспортные системы» (Санкт-Петербург) направлены на доработку, т.к. они не отвечают текущим требованиям качества пассажирских перевозок. Также данная Концепция нецелесообразна для применения в городе, так как не подходит для транспортной сети г.Рязани. 
В настоящее время изучаются данные по </t>
  </si>
  <si>
    <t>пассажиропотоку, полученные от оператора АСОП, учитывается информация об изменении дорожной и градостроительной ситуации, строительство медицинских учреждений и иных социально значимых объектов, жилых районов. В целях поддержки МУП «УРТ» в августе 2019 года по договору с инвестором привлечены 40 автобусов среднего класса для работы на городских маршрутах, что позволило увеличить количество муниципального транспорта. Кроме того, совместно с министерством транспорта и автомобильных дорог Рязанской области ведется работа по вопросу передачи 78 троллейбусов из Москвы</t>
  </si>
  <si>
    <t>Плановые показатели по муниципальному заданию скорректированы 
с 166378,2 тыс. руб. 
до 183700,0 тыс. руб.</t>
  </si>
  <si>
    <t>Плановые показатели по муниципальному заданию скорректированы 
с 125330,2 тыс. руб. 
до 153704,6 тыс. руб.</t>
  </si>
  <si>
    <t>Плановые показатели скорректированы 
с 5810 до 8945,5 тыс.руб.</t>
  </si>
  <si>
    <t xml:space="preserve">Добавлено новое мероприятие с финансированием 
2458 тыс. руб. </t>
  </si>
  <si>
    <t>Плановые показатели по муниципальному заданию скорректированы 
с 98970,7 тыс. руб. 
до 120186 тыс. руб.</t>
  </si>
  <si>
    <t>"Дорога к олимпийским медалям" - установка детского игрового комплекса, спортивного комплекса и уличных тренажеров с навесом (ТОС поселка Мирный)</t>
  </si>
  <si>
    <t>"Спортивные речники. Продолжение" - установка спортивного и игрового оборудования (ТОС "Речник")</t>
  </si>
  <si>
    <t>Универсальный хоккейный корт "Приокский" (ул. Октябрьская д. 37)</t>
  </si>
  <si>
    <t>"Многофункциональная хоккейная коробка" (ул. Великанова д. 12, 12а)</t>
  </si>
  <si>
    <r>
      <t>"Дорога в школу" - благоустройство дороги, ведущей в сторону Школы № 22 от Михайловского шоссе</t>
    </r>
  </si>
  <si>
    <t>"Детская площадка" (ТОС "Ситники")</t>
  </si>
  <si>
    <t>"Благоустройство Доброго сквера - 2" - опиловка, планировка грунта, установка спортивного комплекса (ТОС "Приокский-3")</t>
  </si>
  <si>
    <t>"Преображение колодца отца Авеля" (ТОС поселка Никуличи)</t>
  </si>
  <si>
    <t>Ремонт пищеблока (общестроительные, электромонтажные работы) МБДОУ "Детский сад № 7"</t>
  </si>
  <si>
    <t>Сентябрь-октябрь</t>
  </si>
  <si>
    <t>Утепление межпанельных швов МБДОУ "Детский сад № 7"</t>
  </si>
  <si>
    <t>Ремонт отмостки МБДОУ "Детский сад № 9"</t>
  </si>
  <si>
    <t>Ремонт ограждения кровли МБДОУ "Детский сад № 12"</t>
  </si>
  <si>
    <t>Ремонт отопления МБДОУ "Детский сад № 20"</t>
  </si>
  <si>
    <t>Август</t>
  </si>
  <si>
    <t>Общестроительные работы МБДОУ "Детский сад № 20"</t>
  </si>
  <si>
    <t>Общестроительные, сантехнические, электромонтажные работы МБДОУ "Детский сад № 22"</t>
  </si>
  <si>
    <t>Общестроительные работы МБДОУ "Детский сад № 28"</t>
  </si>
  <si>
    <t>Ремонт санузлов МБДОУ "Детский сад № 43"</t>
  </si>
  <si>
    <t>Ремонт ограждения МБДОУ "Детский сад № 55"</t>
  </si>
  <si>
    <t>Ремонт ХВС и ГВС МБДОУ "Детский сад № 69"</t>
  </si>
  <si>
    <t>Ремонт канализации МБДОУ "Детский сад № 70"</t>
  </si>
  <si>
    <t>Ремонт канализации и водоснабжения МБДОУ "Детский сад № 70"</t>
  </si>
  <si>
    <t>Ремонт канализации МБДОУ "Детский сад № 75"</t>
  </si>
  <si>
    <t>Установка теневых навесов МБДОУ "Детский сад № 77"</t>
  </si>
  <si>
    <t>Ремонт электрики МБДОУ "Детский сад № 78"</t>
  </si>
  <si>
    <t>Установка теневых навесов МБДОУ "Детский сад № 79"</t>
  </si>
  <si>
    <t>Восстановление асфальтового покрытия МБДОУ "Детский сад № 79"</t>
  </si>
  <si>
    <t>Ремонт пищеблока МБДОУ "Детский сад № 80"</t>
  </si>
  <si>
    <t>Установка теневых навесов МБДОУ "Детский сад № 81"</t>
  </si>
  <si>
    <t>Ремонт кровли МБДОУ "Детский сад № 89"</t>
  </si>
  <si>
    <t>Ремонт канализации МБДОУ "Детский сад № 91"</t>
  </si>
  <si>
    <t>Ремонт крыльца запасного выхода МБДОУ "Детский сад № 91"</t>
  </si>
  <si>
    <t>Ремонт кровли МБДОУ "Детский сад № 93"</t>
  </si>
  <si>
    <t>пункт 10.5 приложения к заключению о результатах публичных слушаний</t>
  </si>
  <si>
    <t>пункт 10.6 приложения к заключению о результатах публичных слушаний</t>
  </si>
  <si>
    <t>Ремонт кровли МБДОУ "Детский сад № 96"</t>
  </si>
  <si>
    <t>Обустройство запасных эвакуационных выходов МБДОУ "Детский сад № 96"</t>
  </si>
  <si>
    <t>Установка теневых навесов, ремонт кровли МБДОУ "Детский сад № 101"</t>
  </si>
  <si>
    <t>Ремонт пищеблока (общестроительные работы) МБДОУ "Детский сад № 105"</t>
  </si>
  <si>
    <t>Ремонт пищеблока (электромонтажные работы, вентиляция) МБДОУ "Детский сад № 105"</t>
  </si>
  <si>
    <t>Август, сентябрь</t>
  </si>
  <si>
    <t>Ремонт вентиляции МБДОУ "Детский сад № 107"</t>
  </si>
  <si>
    <t>Подключение газовой плиты МБДОУ "Детский сад № 107"</t>
  </si>
  <si>
    <r>
      <t xml:space="preserve">Предоставление субсидий на возмещение затрат по капитальному ремонту многоквартирных домов в части благоустройства придомовой территории 
</t>
    </r>
    <r>
      <rPr>
        <b/>
        <i/>
        <sz val="11"/>
        <rFont val="Times New Roman"/>
        <family val="1"/>
      </rPr>
      <t xml:space="preserve">Справочно. </t>
    </r>
    <r>
      <rPr>
        <i/>
        <sz val="11"/>
        <rFont val="Times New Roman"/>
        <family val="1"/>
      </rPr>
      <t>Мероприятие носит заявительный характер. Заявки на предоставление субсидий будут приниматься УЭиЖКХ от управляющих организаций, ТСЖ, ЖСК в сроки, установленные Порядком предоставления в 2019 году субсидий на возмещение затрат, утвержденным постановлением администрации города</t>
    </r>
  </si>
  <si>
    <t>ул. Бронная, д.14 кв.26</t>
  </si>
  <si>
    <t>ул. Тимакова, д.14 кв.160</t>
  </si>
  <si>
    <t>В процессе исполнения.
Заключено два муниципальных контракта на капитальный ремонт МЖП, работы по которым будут выполнены в октябре 2019 года.
Оплачены услуги по составлению и проверке локальных смет</t>
  </si>
  <si>
    <t>ул. 1-й Коломенский проезд, д.9, кв.4, ком. 1;</t>
  </si>
  <si>
    <t>ул. Сельских строителей, д.6, корп.2, кв.6;</t>
  </si>
  <si>
    <t>3.13</t>
  </si>
  <si>
    <t>ул. 3-й Коломенский проезд, д.12, кв. 2;</t>
  </si>
  <si>
    <t>3.14</t>
  </si>
  <si>
    <t>ул. Разина, д. 49/7, кв.4;</t>
  </si>
  <si>
    <t>3.15</t>
  </si>
  <si>
    <t>ул. Заречная, д. 10, кв.2;</t>
  </si>
  <si>
    <t>3.16</t>
  </si>
  <si>
    <t>ул. Новоселов, д.54, кв.324</t>
  </si>
  <si>
    <t>3.17</t>
  </si>
  <si>
    <t>ул. Чкалова, д. 10, кв.79;</t>
  </si>
  <si>
    <t>3.18</t>
  </si>
  <si>
    <t>ул. Трудовая, д. 17/43, кв.3;</t>
  </si>
  <si>
    <t>3.19</t>
  </si>
  <si>
    <t>ул. Михайловское шоссе, д. 80, корп.1, кв.20;</t>
  </si>
  <si>
    <t>3.20</t>
  </si>
  <si>
    <t>ул. Касимовское шоссе, д. 13, кв. 116;</t>
  </si>
  <si>
    <t>3.21</t>
  </si>
  <si>
    <t>ул. Касимовское шоссе, д. 29, корп. 1, кв. 14.</t>
  </si>
  <si>
    <t>3.22</t>
  </si>
  <si>
    <t>ул. Черновицкая,д. 6, корп. 3, кв.25</t>
  </si>
  <si>
    <t>3.23</t>
  </si>
  <si>
    <t>ул. Чкалова, д. 16, кв. 86</t>
  </si>
  <si>
    <t>3.24</t>
  </si>
  <si>
    <t>ул. Матросова, д. 11, кв. 3</t>
  </si>
  <si>
    <t>3.25</t>
  </si>
  <si>
    <t>Пос. Элеватор, д. 12, кв. 5</t>
  </si>
  <si>
    <t>3.26</t>
  </si>
  <si>
    <t>3.27</t>
  </si>
  <si>
    <t>ул. Право-Лыбедская, д. 47, кв. 3</t>
  </si>
  <si>
    <t>3.28</t>
  </si>
  <si>
    <t>ул. Костычева, д. 16, кв. 40</t>
  </si>
  <si>
    <t>3.29</t>
  </si>
  <si>
    <t>ул. 6-ая Линия, д.8, кв. 30</t>
  </si>
  <si>
    <t>3.30</t>
  </si>
  <si>
    <t>ул. Щедрина, д. 31, кв. 3</t>
  </si>
  <si>
    <t>В процессе исполнения.
Заключен муниципальный контракт на сумму 552 тыс. руб. со сроком исполнения – октябрь 2019 года. Оплачен контракт на составление проектно-сметной документации.
 В октябре планируется провести электронный аукцион на выполнение работ по замене аварийного газового оборудования в 9 муниципальных квартирах</t>
  </si>
  <si>
    <t>В процессе исполнения.
Разработан и утвержден Порядок предоставления субсидии. Осуществляется прием заявок на получение данных субсидий от управляющих компаний</t>
  </si>
  <si>
    <t>5.7</t>
  </si>
  <si>
    <t>пос. Солотча, ул. Санаторий, д. 18</t>
  </si>
  <si>
    <t xml:space="preserve">В процессе исполнения.
Заключено и оплачено два муниципальных контракта на выполнение работ по межеванию земельных участков и постановке их на кадастровый учет на сумму 82 тыс. руб. </t>
  </si>
  <si>
    <t xml:space="preserve">        Повышение эффективности, устойчивости и надежности функционирования систем коммунальной инфраструктуры, улучшение качества предоставляемых коммунальных услуг в городе Рязани</t>
  </si>
  <si>
    <t>Выполнено.
Схема водоснабжения и водоотведения утверждена постановлением администрации города Рязани от 31.07.2019    № 2901. Работы по актуализации схемы выполнены МП "Водоканал". 
Денежные средства, запланированные на 2019 год, перераспределены на другие мероприятия муниципальной программы</t>
  </si>
  <si>
    <t>8.9</t>
  </si>
  <si>
    <t>8.10</t>
  </si>
  <si>
    <t>8.11</t>
  </si>
  <si>
    <t>– участок канализационного коллектора, ул. Островского,  протяженностью 1500 м.</t>
  </si>
  <si>
    <t>8.12</t>
  </si>
  <si>
    <t>– участок канализационного коллектора, от ул. Циолковского до ул. Есенина, протяженностью 1000 м</t>
  </si>
  <si>
    <t>В процессе исполнения.
Работы оплачиваются частично в соответствии с представленными документами</t>
  </si>
  <si>
    <t>– 3 т/м, ул.Грибоедова, 3ТК-280 - 3ТК-284, протяженностью        890 м;</t>
  </si>
  <si>
    <t>– 3 т/м, ул. Грибоедова, 3ТК-284 - 3ПАВ-297, протяженностью         160 м;</t>
  </si>
  <si>
    <t>– 3 т/м, ул.Грибоедова, 3ТК-256 - 3ТК-280, протяженностью        1200 м</t>
  </si>
  <si>
    <t>– 3 т/м, ул. Тимуровцев, 3ТК-327 СМ 3 ТК-330, протяженностью         380 м</t>
  </si>
  <si>
    <t>Постановлением администрации города Рязани №2488 от 09.07.2019 для работы на маршруте №41М2 «Большая ул. – МЖК «Кальное» – Забайкальская ул.» установлено 20 единиц подвижного состава среднего класса. 
С 10.07.2019 на автобусном маршруте №41М2 работают 20 автобусов марки ПАЗ 320435-04 с интервалом движения в часы «пик» 7 минут. В соответствии с утвержденным расписанием последний рейс маршрута №41 выполняется в 23:04</t>
  </si>
  <si>
    <t>С 08.02.2019 введены льготы на транспорте коммерческих перевозчиков, обслуживающих Московский район (маршруты: 98м2, 47м2, 66м2, 71м2, 95м2, 82м2, 70м2, 42м2). Общее количество подвижного состава - 163 единицы</t>
  </si>
  <si>
    <t>без финансирования
(определение необходимого количества подвижного состава  возможно после определения доли рынка пассажирских перевозок для муниципальных транспортных предприятий на основе данных пассажиропотока и целесообразности применения имеющегося подвижного состава в переходной сети и формирование необходимого парка муниципальных предприятий на перспективу)</t>
  </si>
  <si>
    <t>Срок исполнения перенесен на октябрь, в связи тем, что работы не завершены</t>
  </si>
  <si>
    <t>Исполнены проектные работы.
Срок исполнения перенесен на октябрь, в связи тем, что работы не завершены</t>
  </si>
  <si>
    <t>Исполнено, сентябрь 2019 года</t>
  </si>
  <si>
    <t>Установка теневых навесов МБДОУ "Детский сад № 104"</t>
  </si>
  <si>
    <t>Ремонт кровли МБДОУ "Детский сад № 104"</t>
  </si>
  <si>
    <t>Электромонтажные работы МБДОУ "Детский сад № 106"</t>
  </si>
  <si>
    <t>Общестроительные работы, ремонт вентиляции МБДОУ "Детский сад № 106"</t>
  </si>
  <si>
    <t>Исполнены работы на сумму 873,0 тыс. руб.
(27,0 тыс. руб. - на октябрь)</t>
  </si>
  <si>
    <t>Выполнены общестроительные работы. Срок исполнения других работ перенесен на октябрь-ноябрь, в связи тем, что работы не завершены</t>
  </si>
  <si>
    <t>Выполнены все работы, кроме ремонта вентиляции, срок исполнения которого перенесен на октябрь, в связи тем, что работы не завершены</t>
  </si>
  <si>
    <t>Выполнены общестроительные работы и ремонт веранд. Срок исполнения других работ перенесен на октябрь, в связи тем, что работы не завершены</t>
  </si>
  <si>
    <t>Выполнен ремонт канализации. Срок исполнения ремонта помещений пищеблока перенесен на октябрь, в связи тем, что работы не завершены</t>
  </si>
  <si>
    <t>Исполнены работы на сумму 1740,7 тыс. руб.
(669,5 тыс. руб. - на октябрь, в связи тем, что работы не завершены)</t>
  </si>
  <si>
    <t>Исполнены работы на сумму 408,3 тыс. руб.
(91,7 тыс. руб. - на октябрь, в связи тем, что работы не завершены)</t>
  </si>
  <si>
    <t>Ремонт туалетов МБОУ "Школа № 70"</t>
  </si>
  <si>
    <t>Исполнены работы на сумму 209,8 тыс. руб.
(590,2 тыс. руб. - на октябрь)</t>
  </si>
  <si>
    <t>Исполнены работы на сумму 305,0 тыс. руб.
(5203,4 тыс. руб. - на октябрь)</t>
  </si>
  <si>
    <t>Исполнены работы на сумму 4411,9 тыс. руб.
(546,3 тыс. руб. - на октябрь, в связи тем, что работы не завершены)</t>
  </si>
  <si>
    <t>Ремонт кровли МБОУ "Школа     № 65"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</si>
  <si>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</si>
  <si>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</si>
  <si>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</si>
  <si>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</si>
  <si>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</si>
  <si>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</si>
  <si>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</si>
  <si>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</si>
  <si>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</si>
  <si>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</si>
  <si>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</si>
  <si>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</si>
  <si>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</si>
  <si>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</si>
  <si>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</si>
  <si>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</si>
  <si>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</si>
  <si>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</si>
  <si>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</si>
  <si>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</si>
  <si>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</si>
  <si>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</si>
  <si>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</si>
  <si>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</si>
  <si>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</si>
  <si>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</si>
  <si>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</si>
  <si>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</si>
  <si>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</si>
  <si>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</si>
  <si>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</si>
  <si>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</si>
  <si>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</si>
  <si>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</si>
  <si>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</si>
  <si>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</si>
  <si>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</si>
  <si>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</si>
  <si>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</si>
  <si>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</si>
  <si>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</si>
  <si>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</si>
  <si>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</si>
  <si>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</si>
  <si>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</si>
  <si>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</si>
  <si>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</si>
  <si>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</si>
  <si>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</si>
  <si>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</si>
  <si>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</si>
  <si>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</si>
  <si>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</si>
  <si>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</si>
  <si>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</si>
  <si>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</si>
  <si>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</si>
  <si>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</si>
  <si>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</si>
  <si>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</si>
  <si>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</si>
  <si>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</si>
  <si>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</si>
  <si>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</si>
  <si>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</si>
  <si>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</si>
  <si>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</si>
  <si>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</si>
  <si>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</si>
  <si>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</si>
  <si>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</si>
  <si>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</si>
  <si>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</si>
  <si>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</si>
  <si>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</si>
  <si>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</si>
  <si>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</si>
  <si>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</si>
  <si>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</si>
  <si>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</si>
  <si>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</si>
  <si>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</si>
  <si>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</si>
  <si>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</si>
  <si>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</si>
  <si>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</si>
  <si>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</si>
  <si>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</si>
  <si>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</si>
  <si>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</si>
  <si>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</si>
  <si>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</si>
  <si>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</si>
  <si>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</si>
  <si>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</si>
  <si>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</si>
  <si>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</si>
  <si>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</si>
  <si>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</si>
  <si>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</si>
  <si>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</si>
  <si>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</si>
  <si>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</si>
  <si>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</si>
  <si>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</si>
  <si>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</si>
  <si>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</si>
  <si>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</si>
  <si>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</si>
  <si>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</si>
  <si>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</si>
  <si>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</si>
  <si>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</si>
  <si>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</si>
  <si>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</si>
  <si>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</si>
  <si>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</si>
  <si>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</si>
  <si>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</si>
  <si>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</si>
  <si>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</si>
  <si>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</si>
  <si>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</si>
  <si>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</si>
  <si>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</si>
  <si>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</si>
  <si>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</si>
  <si>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</si>
  <si>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</si>
  <si>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</si>
  <si>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</si>
  <si>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</si>
  <si>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</si>
  <si>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</si>
  <si>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</si>
  <si>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</si>
  <si>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</si>
  <si>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</si>
  <si>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</si>
  <si>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</si>
  <si>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</si>
  <si>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</si>
  <si>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</si>
  <si>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</si>
  <si>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</si>
  <si>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</si>
  <si>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</si>
  <si>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</si>
  <si>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</si>
  <si>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</si>
  <si>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</si>
  <si>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</si>
  <si>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</si>
  <si>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</si>
  <si>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</si>
  <si>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</si>
  <si>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Ремонт водоснабжения МБДОУ "Детский сад № 108"</t>
  </si>
  <si>
    <t>Ремонт ограждения МБДОУ "Детский сад № 109"</t>
  </si>
  <si>
    <t>Установка ограждения, теневых навесов МБДОУ "Детский сад № 110"</t>
  </si>
  <si>
    <t>Июнь-июль</t>
  </si>
  <si>
    <t>Обустройство запасных эвакуационных выходов МБДОУ "Детский сад № 112"</t>
  </si>
  <si>
    <t>Установка теневых навесов МБДОУ "Детский сад № 116"</t>
  </si>
  <si>
    <t>Замена наружных дверных блоков МБДОУ "Детский сад № 116"</t>
  </si>
  <si>
    <t>Ремонт входной группы МБДОУ "Детский сад № 116"</t>
  </si>
  <si>
    <t>Устройство навесов для хранения колясок и санок МБДОУ "Детский сад № 117"</t>
  </si>
  <si>
    <t>Обустройство запасных эвакуационных выходов МБДОУ "Детский сад № 119"</t>
  </si>
  <si>
    <t>Ремонт входной группы МБДОУ "Детский сад № 119"</t>
  </si>
  <si>
    <t>Ремонт прачечной МБДОУ "Детский сад № 121"</t>
  </si>
  <si>
    <t>Установка теневых навесов МБДОУ "Детский сад № 121"</t>
  </si>
  <si>
    <t>Ремонт теневых навесов МБДОУ "Детский сад № 122"</t>
  </si>
  <si>
    <t>Установка теневых навесов МБДОУ "Детский сад № 124"</t>
  </si>
  <si>
    <t>Июнь, август</t>
  </si>
  <si>
    <t>Ремонт ХВС и ГВС МБДОУ "Детский сад № 133"</t>
  </si>
  <si>
    <t>Установка теневых навесов, замена оконных блоков МБДОУ "Детский сад № 135"</t>
  </si>
  <si>
    <t>Ремонт водоснабжения и канализации МБДОУ "Детский сад № 137"</t>
  </si>
  <si>
    <t>Общестроительные, электромонтажные работы, ремонт вентиляции МБДОУ "Детский сад № 139"</t>
  </si>
  <si>
    <t>Установка теневых навесов МБДОУ "Детский сад № 140"</t>
  </si>
  <si>
    <t>Установка теневых навесов МБДОУ "Детский сад № 145"</t>
  </si>
  <si>
    <t>Общестроительные, электромонтажные работы, ремонт канализации, вентиляции, работы по установке забора МБДОУ "Детский сад № 146"</t>
  </si>
  <si>
    <t>Июль, сентябрь</t>
  </si>
  <si>
    <t>Общестроительные, электромонтажные работы, ремонт вентиляции МБДОУ "Детский сад № 150"</t>
  </si>
  <si>
    <t>Ремонт канализации, кровли, установка теневых навесов МБДОУ "Детский сад № 151"</t>
  </si>
  <si>
    <t>Общестроительные, электромонтажные работы, ремонт вентиляции, веранд МБДОУ "Детский сад № 154"</t>
  </si>
  <si>
    <t>Ремонт ограждения территории МБДОУ "Детский сад № 159"</t>
  </si>
  <si>
    <t>Монтаж контура заземляющего устройства МБДОУ "Детский сад № 160"</t>
  </si>
  <si>
    <t>Ремонт туалетов МБДОУ "Детский сад № 160"</t>
  </si>
  <si>
    <t>Ремонт кровли МАДОУ "Детский сад № 3"</t>
  </si>
  <si>
    <t>Ремонт пищеблока, прачечной МАДОУ "Детский сад № 131"</t>
  </si>
  <si>
    <t>Ремонт санузлов, замена оконных блоков МАДОУ "Детский сад № 148"</t>
  </si>
  <si>
    <t>Ремонт мягкой кровли бассейна МАДОУ "Детский сад № 158"</t>
  </si>
  <si>
    <t>Ремонт отопления МБОУ "Гимназия № 2"</t>
  </si>
  <si>
    <t>Ремонт санузлов МБОУ "Гимназия № 5"</t>
  </si>
  <si>
    <t>Ремонт мастерских МБОУ "Школа № 7 "Русская классическая школа"</t>
  </si>
  <si>
    <t>Асфальтирование школьного двора, ремонт санузла, отопления МБОУ "Школа № 7 "Русская классическая школа"</t>
  </si>
  <si>
    <t>Ремонт класса МБОУ "Школа № 8"</t>
  </si>
  <si>
    <t>Ремонт отопления МБОУ "Школа № 11"</t>
  </si>
  <si>
    <t>Ремонт ограждения МБОУ "Школа № 13"</t>
  </si>
  <si>
    <t>Замена оконных блоков МБОУ "Школа № 15"</t>
  </si>
  <si>
    <t>Ремонт фасада с заменой оконных и дверных проемов и входных групп, общестроительные работы, ремонт перегородки в музее МБОУ "Школа № 16"</t>
  </si>
  <si>
    <t>Замена оконных и дверных блоков, общестроительные работы МБОУ "Многопрофильная школа № 17"</t>
  </si>
  <si>
    <t>Обустройство спортивной площадки МБОУ "Школа № 19(25)"</t>
  </si>
  <si>
    <t>Ремонт мастерских МБОУ "Школа № 32"</t>
  </si>
  <si>
    <t>Замена оконных блоков МБОУ "Школа № 34"</t>
  </si>
  <si>
    <t>Замена теплообменника МБОУ "Школа № 34"</t>
  </si>
  <si>
    <t>Ремонт входной группы МБОУ "Школа № 34"</t>
  </si>
  <si>
    <t>Ремонт ограждения территории МБОУ "Школа № 35"</t>
  </si>
  <si>
    <t>Замена оконных блоков МБОУ "Школа № 36"</t>
  </si>
  <si>
    <t>Замена оконных блоков в рекреационных помещениях МБОУ "Школа № 37"</t>
  </si>
  <si>
    <t>Установка сантехнических кабин МБОУ "Школа № 38"</t>
  </si>
  <si>
    <t>Замена оконных блоков МБОУ "Школа № 40"</t>
  </si>
  <si>
    <t>Электромонтажные работы МБОУ "Школа № 43"</t>
  </si>
  <si>
    <t>Исполнено, 
оплата - в октябре</t>
  </si>
  <si>
    <t>Исполнено, 
идет подготовка документов для сдачи объекта</t>
  </si>
  <si>
    <t>В процессе заключения контракта</t>
  </si>
  <si>
    <t>Исполнено,
окончательная оплата - в октябре</t>
  </si>
  <si>
    <t>Исполнено
(устройство песчаных площадок, спортивного покрытия, установка спортивного комплекса)</t>
  </si>
  <si>
    <t>Исполнено
(установка детского игрового комплекса с резиновым покрытием)</t>
  </si>
  <si>
    <r>
      <t>Причины нарушения сроков исполнения, причины неисполнения, меры, принимаемые   для обеспечения исполнения</t>
    </r>
    <r>
      <rPr>
        <sz val="12"/>
        <rFont val="Arial"/>
        <family val="2"/>
      </rPr>
      <t>²</t>
    </r>
  </si>
  <si>
    <t>Ремонт отопления МБОУ "Школа № 44"</t>
  </si>
  <si>
    <t>Ремонт кровли МБОУ "Школа № 44"</t>
  </si>
  <si>
    <t>Ремонт туалета, замена оконных блоков МБОУ "Школа № 45"</t>
  </si>
  <si>
    <t>Ремонт запасного выхода МБОУ "Школа № 46"</t>
  </si>
  <si>
    <t>Ремонт электропроводки МБОУ "Школа № 46"</t>
  </si>
  <si>
    <t>Ремонт канализации, помещений пищеблока МБОУ "Школа № 48"</t>
  </si>
  <si>
    <t>Ремонт ограждения территории, замена оконных блоков МБОУ "Школа № 48"</t>
  </si>
  <si>
    <t>Ремонт пищеблока МБОУ "Школа № 28"</t>
  </si>
  <si>
    <t>Установка и ремонт ограждения МБОУ "Лицей № 52"</t>
  </si>
  <si>
    <t>Ремонт кровли, фасада, водоснабжения, помещений бассейна, электромонтажные работы МБОУ "Школа № 51 "Центр образования"</t>
  </si>
  <si>
    <t>Ремонт наружного освещения МБОУ "Школа № 54"</t>
  </si>
  <si>
    <t>Установка ограждения, ремонт туалетов с установкой кабин МБОУ "Школа № 56"</t>
  </si>
  <si>
    <t>Замена оконных блоков МБОУ "Школа № 58"</t>
  </si>
  <si>
    <t>Ремонт актового зала МБОУ "Школа № 60"</t>
  </si>
  <si>
    <t>Ремонт спортивного зала МБОУ "Школа № 62"</t>
  </si>
  <si>
    <t>Ремонт электропроводки МБОУ "Школа № 63"</t>
  </si>
  <si>
    <t>Замена оконных блоков МБОУ "Школа № 66"</t>
  </si>
  <si>
    <t>Май, август</t>
  </si>
  <si>
    <t>Ремонт спального корпуса, замена оконных блоков  МБОУ "Школа-интернат"</t>
  </si>
  <si>
    <t>Ремонт пищеблока  МБОУ "Школа-интернат"</t>
  </si>
  <si>
    <t>Общестроительные работы МАОУ "Школа № 69 "Центр развития образования"</t>
  </si>
  <si>
    <t>Ремонт кровли спортзала МАОУ "Школа  № 69 "Центр развития образования"</t>
  </si>
  <si>
    <t>Общестроительные работы в МБУДО СД(Ю)ТТ "Мечта"</t>
  </si>
  <si>
    <t>Ремонт отопления МБУДО "ГСЮН"</t>
  </si>
  <si>
    <t>Ремонт отопления МБУДО ЦДТ "Феникс"</t>
  </si>
  <si>
    <t>Ремонт канализации, замена оконных блоков МБОУ "Центр реабилитации"</t>
  </si>
  <si>
    <t>Ремонт помещений в связи с переездом МБУ ЦМИСО</t>
  </si>
  <si>
    <t>Ремонт вестибюля МАУК  "Дворец молодежи"</t>
  </si>
  <si>
    <t>Ремонт ограждения МАУК  "Дворец молодежи"</t>
  </si>
  <si>
    <t>пункт 8.3 приложения к заключению о результатах публичных слушаний</t>
  </si>
  <si>
    <t>Исполнено 09.07.2019</t>
  </si>
  <si>
    <t xml:space="preserve">Исполнено 08.02.2019
</t>
  </si>
  <si>
    <t>"Озеленение сквера Солнечный круг" - обустройство клумб, высадка клумб, деревьев, кустарников, установка урн (ТОС "Магистраль")</t>
  </si>
  <si>
    <t>"Березнячок" - благоустройство детской площадки (ул. Березовая д. 4)</t>
  </si>
  <si>
    <t>"Таинственный Остров Счастья" - установка детского игрового комплекса и спортивных тренажеров на дворовой территории (ТОС квартала Б Песочни)</t>
  </si>
  <si>
    <t>"Хоккейная коробка у дома" - установка хоккейной коробки, ворот с сетками, освещения и лавочек (ул. Мехзавода д.19)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</si>
  <si>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</si>
  <si>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</si>
  <si>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</si>
  <si>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</si>
  <si>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</si>
  <si>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</si>
  <si>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</si>
  <si>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</si>
  <si>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</si>
  <si>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</si>
  <si>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</si>
  <si>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</si>
  <si>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№ п/п</t>
  </si>
  <si>
    <t>Ответственный исполнитель</t>
  </si>
  <si>
    <t>Наименование мероприятия, объекта</t>
  </si>
  <si>
    <t>Информация о ходе исполнения плана работы</t>
  </si>
  <si>
    <t>Ход исполнения (исполнено с указанием фактической даты исполнения, в процессе исполнения, не исполнено)</t>
  </si>
  <si>
    <t>Всего, в том числе:</t>
  </si>
  <si>
    <t>областной бюджет</t>
  </si>
  <si>
    <t>бюджет города Рязани</t>
  </si>
  <si>
    <t>федеральный бюджет</t>
  </si>
  <si>
    <t>Приложение</t>
  </si>
  <si>
    <t>структурных подразделений администрации города Рязани по реализации мероприятий,</t>
  </si>
  <si>
    <t>В процессе исполнения</t>
  </si>
  <si>
    <t>Пристройка к МБДОУ "Детский сад № 106" города Рязани на 80 мест</t>
  </si>
  <si>
    <t>Пристройка к МБДОУ "Детский сад № 139" города Рязани на 80 мест</t>
  </si>
  <si>
    <t>Пристройка к МБДОУ "Детский сад № 146" города Рязани на 80 мест</t>
  </si>
  <si>
    <t>Пристройка к МБДОУ "Детский сад № 150" города Рязани на 80 мест</t>
  </si>
  <si>
    <t>Пристройка к МБДОУ "Детский сад № 154" города Рязани на 80 мест</t>
  </si>
  <si>
    <t>Общеобразовательная школа на 1100 мест в мкр. Горроща (срок строительства - 2018-2020 годы)</t>
  </si>
  <si>
    <t>Гражданское кладбище "Богородское-2" (6 этап)</t>
  </si>
  <si>
    <t>Пристройка к МБДОУ "Детский сад № 22" города Рязани на 80 мест</t>
  </si>
  <si>
    <t>Пристройка к МБДОУ "Детский сад № 108" города Рязани на 80 мест</t>
  </si>
  <si>
    <t>Пристройка к МБДОУ "Детский сад № 112" города Рязани на 80 мест</t>
  </si>
  <si>
    <t>Пристройка к МБДОУ "Детский сад № 125" города Рязани на 80 мест</t>
  </si>
  <si>
    <t>Пристройка к МБДОУ "Детский сад № 140" города Рязани на 80 мест</t>
  </si>
  <si>
    <t>Управление капитального строительства (в рамках реализации муниципальной программы «Жилище» на 2016-2022 годы)</t>
  </si>
  <si>
    <t>январь-декабрь</t>
  </si>
  <si>
    <t>1.</t>
  </si>
  <si>
    <t>Разработка ПСД на строительство:</t>
  </si>
  <si>
    <t>1.1.</t>
  </si>
  <si>
    <t>1.2.</t>
  </si>
  <si>
    <t>январь-июнь</t>
  </si>
  <si>
    <t>1.3.</t>
  </si>
  <si>
    <t>1.4.</t>
  </si>
  <si>
    <t>февраль-май</t>
  </si>
  <si>
    <t>1.5.</t>
  </si>
  <si>
    <t>1.6.</t>
  </si>
  <si>
    <t>Управление капитального строительства (в рамках реализации муниципальной программы  «Развитие образования в городе Рязани» на 2016-2022 годы)</t>
  </si>
  <si>
    <t>Строительство:</t>
  </si>
  <si>
    <t>Объем и источник финансирования (тыс.руб.)
план/факт</t>
  </si>
  <si>
    <t>Управление энергетики и жилищно-коммунального хозяйства  (в рамках реализации муниципальной программы «Развитие жилищно-коммунального хозяйства и энергосбережение в городе Рязани» на 2016 - 2022 годы)</t>
  </si>
  <si>
    <t>Создание условий для управления жилищным фондом, капитальный ремонт жилищного фонда</t>
  </si>
  <si>
    <t>Бюджет города Рязани</t>
  </si>
  <si>
    <t>Капитальный ремонт муниципальный жилых помещений:</t>
  </si>
  <si>
    <t>УЭиЖКХ</t>
  </si>
  <si>
    <t>2.1</t>
  </si>
  <si>
    <t>ул. Тимакова, д.8, кв.107;</t>
  </si>
  <si>
    <t>2.2</t>
  </si>
  <si>
    <t>ул. Зои Космодемьянской, д.3, кв.1;</t>
  </si>
  <si>
    <t>2.3</t>
  </si>
  <si>
    <t>ул. Крупской д.13, ком.18;</t>
  </si>
  <si>
    <t>2.4</t>
  </si>
  <si>
    <t>ул. Николодворянская, д.17, кв.2;</t>
  </si>
  <si>
    <t>2.5</t>
  </si>
  <si>
    <t>ул. Магистральная, д.2, кв.17;</t>
  </si>
  <si>
    <t>2.6</t>
  </si>
  <si>
    <t>ул. Сельских строителей, д.3а кв.66;</t>
  </si>
  <si>
    <t>2.7</t>
  </si>
  <si>
    <t>ул. Свободы, д.3 кв.29;</t>
  </si>
  <si>
    <t>2.8</t>
  </si>
  <si>
    <t>ул. Заречная, д.10 кв.2;</t>
  </si>
  <si>
    <t>2.9</t>
  </si>
  <si>
    <t>Замена аварийного газового оборудования в муниципальном жилищном фонде:</t>
  </si>
  <si>
    <t>3.1</t>
  </si>
  <si>
    <t>3.2</t>
  </si>
  <si>
    <t>ул. Зафабричная, д.5, кв.30;</t>
  </si>
  <si>
    <t>3.3</t>
  </si>
  <si>
    <t>ул. Могэс, д.5, кв.11;</t>
  </si>
  <si>
    <t>3.4</t>
  </si>
  <si>
    <t>ул. Павлова, д.22 кв.29;</t>
  </si>
  <si>
    <t>3.5</t>
  </si>
  <si>
    <t>ул. Кольцова, д.14 кв.7 (2);</t>
  </si>
  <si>
    <t>3.6</t>
  </si>
  <si>
    <t>ул. Весенняя 28 кв.4;</t>
  </si>
  <si>
    <t>3.7</t>
  </si>
  <si>
    <t>ул. Великанова, д.17 кв.14;</t>
  </si>
  <si>
    <t>3.8</t>
  </si>
  <si>
    <t>ул. Соколовская, д. 5, корп.1, кв. 71;</t>
  </si>
  <si>
    <t>3.9</t>
  </si>
  <si>
    <t>ул. Татарская, д. 17, кв. 10;</t>
  </si>
  <si>
    <t>3.10</t>
  </si>
  <si>
    <t>ул. Советской Армии, д.18 кв.111;</t>
  </si>
  <si>
    <t>3.11</t>
  </si>
  <si>
    <t>ул. Заречная, д.6 кв.2;</t>
  </si>
  <si>
    <t>3.12</t>
  </si>
  <si>
    <t>Выявление и ликвидация дефектов строительных конструкций на технических этажах жилых крупнопанельных домов серии 111-83 в жилищном фонде, расположенном на территории города Рязани (предоставление субсидий УО, ТСЖ, ЖК, иным специализированным потребительским кооперативам)</t>
  </si>
  <si>
    <t>Ежегодный мониторинг и актуализация схемы теплоснабжения муниципального образования - городской округ город Рязань Рязанской области</t>
  </si>
  <si>
    <t>Ежегодный мониторинг и актуализация схемы водоснабжения и водоотведения муниципального образования - городской округ город Рязань Рязанской области</t>
  </si>
  <si>
    <t>Капитальный ремонт объектов коммунальной инфраструктуры</t>
  </si>
  <si>
    <t>8.1</t>
  </si>
  <si>
    <t xml:space="preserve"> – 2 т/м, 2-й Школьный пер., 2ТК-573 - ЦТП-Вокзальная,7а, протяженностью 502 м; </t>
  </si>
  <si>
    <t>8.2</t>
  </si>
  <si>
    <t>8.3</t>
  </si>
  <si>
    <t>8.4</t>
  </si>
  <si>
    <t>8.5</t>
  </si>
  <si>
    <t>8.6</t>
  </si>
  <si>
    <t>8.7</t>
  </si>
  <si>
    <t>8.8</t>
  </si>
  <si>
    <t>Проведение мероприятий по внедрению энергосберегающего оборудования и энергоэффективных технологий на объектах теплоснабжения, горячего водоснабжения, холодного водоснабжения, водоотведения и электроснабжения</t>
  </si>
  <si>
    <t>Установка, замена, поверка индивидуальных приборов учета в муниципальном жилищном фонде</t>
  </si>
  <si>
    <t>Создание и внедрение единой автоматизированной информационно-аналитической системы контроля, учета и анализа производства, распределения и потребления энергоресурсов</t>
  </si>
  <si>
    <t>Управление энергетики и жилищно-коммунального хозяйства  (в рамках реализации муниципальной программы «Обеспечение социальной поддержкой, гарантиями и выплатами отдельных категорий граждан» на 2018-2022 годы)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</si>
  <si>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том числе путем строительства (приобретение 62 квартир)</t>
  </si>
  <si>
    <t>Областной бюджет</t>
  </si>
  <si>
    <t xml:space="preserve">– 1 т/м ул. Завражного от т. А(1ТК-556) до 1ТК-562 (т.Б), протяженностью 766 м; </t>
  </si>
  <si>
    <t xml:space="preserve">– 1 т/м, ул. Татарская, 1ТК-531 -  1ТК-532, протяженностью       239 м;  </t>
  </si>
  <si>
    <t>Управление транспорта</t>
  </si>
  <si>
    <t>без финансирования</t>
  </si>
  <si>
    <t>2</t>
  </si>
  <si>
    <t>Управление по физической культуре и массовому спорту (в рамках реализации муниципальной программы «Развитие физической культуры и спорта
 в городе Рязани» на 2016 - 2022 годы)</t>
  </si>
  <si>
    <t>Управление благоустройства города  (в рамках реализации муниципальной программы «Дорожное хозяйство и развитие транспортной системы 
в городе Рязани» на 2016-2022 годы)</t>
  </si>
  <si>
    <t>"Сквер Счастливое детство" (ТОС "Улица Забайкальская")</t>
  </si>
  <si>
    <t>Организация сквера "Сокол" (ТОС "На Прудной")</t>
  </si>
  <si>
    <t>"Благоустройство сквера Быстрец" (ул. Кальная уч. 15, 16)</t>
  </si>
  <si>
    <t>"У любимой школы"  - установка забора, лавочек, урн, обустройство велопарковки и клумб, асфальтровка (ул. Керамзавода, д. 8 А)</t>
  </si>
  <si>
    <t>2.22</t>
  </si>
  <si>
    <t>2.23</t>
  </si>
  <si>
    <t>2.24</t>
  </si>
  <si>
    <t>2.25</t>
  </si>
  <si>
    <t>Хоккейная коробка "Счастливое детство" - установка хоккейной коробки (ул. Магистральная д.4 корп.1)</t>
  </si>
  <si>
    <t>Решение вопроса с нехваткой общественного транспорта в вечернее время по маршруту маршрутного такси №41 и троллейбуса №1</t>
  </si>
  <si>
    <t>январь-март</t>
  </si>
  <si>
    <t>УТ</t>
  </si>
  <si>
    <t>3</t>
  </si>
  <si>
    <t>Продление пути следования троллейбусов маршрута №12 "Завод Рязцветмет - памятник Ф.Полетаеву" до остановочного пункта "Октябрьский городок"</t>
  </si>
  <si>
    <t>за счет средств предприятия</t>
  </si>
  <si>
    <t>февраль</t>
  </si>
  <si>
    <t>4</t>
  </si>
  <si>
    <t>Увеличение количества перевозчиков на маршрутах общественного транспорта, обслуживающих Московский район города и осуществляющих перевозку льготных категорий граждан</t>
  </si>
  <si>
    <t xml:space="preserve">Всего, в том числе: </t>
  </si>
  <si>
    <t xml:space="preserve">бюджет города Рязани </t>
  </si>
  <si>
    <t>Разработка и формирование современной  маршрутно-транспортной сети, создающей приоритетные условия для муниципального пассажирского транспорта в рамках муниципальной программы "Дорожное хозяйство и развитие транспортной системы в городе Рязани" на 2016-2022 годы</t>
  </si>
  <si>
    <t>Исполнено 04.02.2019</t>
  </si>
  <si>
    <t xml:space="preserve"> Развитие материально-технической базы учреждений и создание безопасных условий для проведения учебно-воспитательного процесса </t>
  </si>
  <si>
    <t>Февраль-декабрь</t>
  </si>
  <si>
    <t>1.1</t>
  </si>
  <si>
    <t>Ремонт водоснабжения и канализации МБДОУ "Детский сад № 16"</t>
  </si>
  <si>
    <t>Июнь</t>
  </si>
  <si>
    <t>УОиМП</t>
  </si>
  <si>
    <t>1.2</t>
  </si>
  <si>
    <t>Май, июль</t>
  </si>
  <si>
    <t>1.3</t>
  </si>
  <si>
    <t>Май</t>
  </si>
  <si>
    <t>1.4</t>
  </si>
  <si>
    <t>1.5</t>
  </si>
  <si>
    <t>Ремонт канализации и водоснабжения МБДОУ "Детский сад № 41"</t>
  </si>
  <si>
    <t>1.6</t>
  </si>
  <si>
    <t>Июль</t>
  </si>
  <si>
    <t>1.7</t>
  </si>
  <si>
    <t>Ремонт помещений МБДОУ "Детский сад № 66"</t>
  </si>
  <si>
    <t>Февраль</t>
  </si>
  <si>
    <t>1.8</t>
  </si>
  <si>
    <t>1.9</t>
  </si>
  <si>
    <t>Ремонт вентиляции МБДОУ "Детский сад № 76"</t>
  </si>
  <si>
    <t>1.10</t>
  </si>
  <si>
    <t>1.11</t>
  </si>
  <si>
    <t>1.12</t>
  </si>
  <si>
    <t>1.13</t>
  </si>
  <si>
    <t>1.14</t>
  </si>
  <si>
    <t>1.15</t>
  </si>
  <si>
    <t>Замена оконных блоков МБДОУ "Детский сад № 112"</t>
  </si>
  <si>
    <t>1.16</t>
  </si>
  <si>
    <t>1.17</t>
  </si>
  <si>
    <t>Ремонт электрощитовой МБДОУ "Детский сад № 117"</t>
  </si>
  <si>
    <t>1.18</t>
  </si>
  <si>
    <t>Замена оконных блоков МБДОУ "Детский сад № 125"</t>
  </si>
  <si>
    <t>Устройство запасного выхода 2 этажа МАДОУ "Детский сад № 130"</t>
  </si>
  <si>
    <t>Ремонт кровли МАДОУ "Детский сад № 131"</t>
  </si>
  <si>
    <t>Ремонт санузлов МБОУ "Школа № 15"</t>
  </si>
  <si>
    <t>Ремонт водоснабжения МБОУ "Школа № 16"</t>
  </si>
  <si>
    <t>Ремонт асфальтового покрытия МБОУ "Школа № 20"</t>
  </si>
  <si>
    <t>Сентябрь</t>
  </si>
  <si>
    <t>Общестроительные работы  МБОУ "Школа № 49"</t>
  </si>
  <si>
    <t>Февраль, август</t>
  </si>
  <si>
    <t>Ремонт подсобных помещений  МБОУ "Школа № 51 "Центр образования"</t>
  </si>
  <si>
    <t>Ремонт асфальтового покрытия МБОУ "Школа № 53"</t>
  </si>
  <si>
    <t>Ремонт отопления МБОУ "Школа № 57"</t>
  </si>
  <si>
    <t>Ремонт наружного освещения МБОУ "Школа № 67"</t>
  </si>
  <si>
    <t>Ремонт помещений пищеблока МБОУ "Школа № 68"</t>
  </si>
  <si>
    <t>Ремонт наружного освещения МБОУ "Школа № 68" (в том числе проектные работы - 60 тыс. руб.)</t>
  </si>
  <si>
    <t>Ремонт помещений 1 этажа МБОУ "Школа № 70"</t>
  </si>
  <si>
    <t>Замена оконных блоков МБОУ "Школа № 74"</t>
  </si>
  <si>
    <t>Разработка проекта на электротехнические работы в МБОУ "Школа-интернат"</t>
  </si>
  <si>
    <t>Ремонт отопления МАОУ "Лицей № 4"</t>
  </si>
  <si>
    <t>Установка кабинок в туалете МАОУ "Школа № 47"</t>
  </si>
  <si>
    <t>Апрель</t>
  </si>
  <si>
    <t>Общестроительные работы МБУДО "ЦДТ "Стрекоза"</t>
  </si>
  <si>
    <t>Ремонт ограждения МБУДО "ДЮЦ "Надежда"</t>
  </si>
  <si>
    <t>Общестроительные работы МБУ ПМПК</t>
  </si>
  <si>
    <t>Общестроительные работы и перенос газовой трубы МАУДО "Рязанский городской Дворец детского творчества"</t>
  </si>
  <si>
    <t>Март</t>
  </si>
  <si>
    <t>Ремонт группового помещения МБДОУ "Детский сад № 20"</t>
  </si>
  <si>
    <t>Разработка проекта на ремонт отопления МБДОУ "Детский сад № 20"</t>
  </si>
  <si>
    <t>Установка теневого навеса МБДОУ "Детский сад № 41"</t>
  </si>
  <si>
    <t>Ремонт помещений пищеблока МБДОУ "Детский сад № 76"</t>
  </si>
  <si>
    <t>Подключение газовой плиты МБДОУ "Детский сад № 76" (в том числе проектные работы - 50 тыс. руб.)</t>
  </si>
  <si>
    <t>Установка теневого навеса МБДОУ "Детский сад № 96"</t>
  </si>
  <si>
    <t>Установка теневого навеса МБДОУ "Детский сад № 109"</t>
  </si>
  <si>
    <r>
      <t>Плани-руемый срок испол-нения</t>
    </r>
    <r>
      <rPr>
        <sz val="12"/>
        <rFont val="Arial"/>
        <family val="2"/>
      </rPr>
      <t>¹</t>
    </r>
  </si>
  <si>
    <t>Отставание подрядчика от сроков строительства, выставлена претензия</t>
  </si>
  <si>
    <t>По результатам торгов получена экономия</t>
  </si>
  <si>
    <t>Исполнено
в мае 2019 года</t>
  </si>
  <si>
    <t>5</t>
  </si>
  <si>
    <t>июнь-декабрь</t>
  </si>
  <si>
    <t>Установка памятника жертвам политических репрессий</t>
  </si>
  <si>
    <t>май-сентябрь</t>
  </si>
  <si>
    <t>июль-декабрь</t>
  </si>
  <si>
    <t>апрель-ноябрь</t>
  </si>
  <si>
    <t>июнь-ноябрь</t>
  </si>
  <si>
    <t>апрель-декабрь</t>
  </si>
  <si>
    <t>Формирование земельных участков под многоквартирными домами и постановка их на кадастровый учет по адресам:</t>
  </si>
  <si>
    <t>5.1.</t>
  </si>
  <si>
    <t>пос. Остров, д.12А</t>
  </si>
  <si>
    <t>5.2.</t>
  </si>
  <si>
    <t>ул. Черновицкая, д.3, кор.1</t>
  </si>
  <si>
    <t>5.3.</t>
  </si>
  <si>
    <t>ул. Свободы, д.92</t>
  </si>
  <si>
    <t>5.4.</t>
  </si>
  <si>
    <t>ул. Товарный двор (станция Рязань-1), д. 56</t>
  </si>
  <si>
    <t>5.5.</t>
  </si>
  <si>
    <t>ул. Товарный двор (станция Рязань-2), д. 29</t>
  </si>
  <si>
    <t>5.6.</t>
  </si>
  <si>
    <t>ул. Шевченко, д. 11</t>
  </si>
  <si>
    <t>январь-май</t>
  </si>
  <si>
    <t>Исполнено 27.05.2019.
(сложилась экономия - 1000 тыс. руб.)</t>
  </si>
  <si>
    <t>май-декабрь</t>
  </si>
  <si>
    <t>февраль-декабрь</t>
  </si>
  <si>
    <t>Управление благоустройства города  (в рамках реализации муниципальной программы «Благоустройство города Рязани» на 2016-2022 годы)</t>
  </si>
  <si>
    <t>1</t>
  </si>
  <si>
    <t>Уборка территории и аналогичная деятельность, в том числе:</t>
  </si>
  <si>
    <t>в течение года</t>
  </si>
  <si>
    <t>УБГ, МБУ "ДБГ"</t>
  </si>
  <si>
    <t>Уборка автомобильных дорог общего пользования местного значения и площадей города (выполняются работы по зимнему и летнему  содержанию дорог, тротуаров, площадей)</t>
  </si>
  <si>
    <t xml:space="preserve">Ликвидация несанкциониро-ванных свалок мусора и иных загрязнений территории общего пользования города </t>
  </si>
  <si>
    <t xml:space="preserve">Уборка и обслуживание инженерных сооружений </t>
  </si>
  <si>
    <t xml:space="preserve">Уборка остановок </t>
  </si>
  <si>
    <t>Организация благоустройства и озеленения, в том числе:</t>
  </si>
  <si>
    <t>Озеленение территории города (обрезка деревьев, валка деревьев с вывозом древесных отходов, посадка цветов и уходные работы, содержание парков, скверов, бульваров, окос территорий)</t>
  </si>
  <si>
    <t xml:space="preserve">Содержание и ремонт детского игрового оборудования </t>
  </si>
  <si>
    <t>Размещение и обслуживание туалетов</t>
  </si>
  <si>
    <t>Размещение и содержание малых архитектурных форм</t>
  </si>
  <si>
    <t>Средства направлены на содержание объектов благоустройства</t>
  </si>
  <si>
    <t>Праздничное оформление города</t>
  </si>
  <si>
    <t>Содержание городских лесов</t>
  </si>
  <si>
    <t xml:space="preserve">Обеспечение выполнения работ по строительству, капитальному ремонту и содержанию объектов благоустройства города </t>
  </si>
  <si>
    <t>Содержание микрорайона Солотча</t>
  </si>
  <si>
    <t>УБГ</t>
  </si>
  <si>
    <t>Содержание и ремонт объектов инженерной защиты (выполняются работы по содержанию сетей ливневой канализации 98,4 км)</t>
  </si>
  <si>
    <t>Содержание и отлов безнадзорных животных</t>
  </si>
  <si>
    <t>УБГ, "Городская служба по контролю за безнадзорными животными"</t>
  </si>
  <si>
    <t>6</t>
  </si>
  <si>
    <t>Организация освещения улиц (монтаж и перетяжка провода, ремонт шкафа НРШ, работа дежурных бригад по устранению аварийных ситуаций, замена контактора, пускателя, изолятора, обрезка поросли у опор, очистка опор от наклеек, окос травы у опор, ремонт аварийных кабельных линий, оплата за электроэнергию)</t>
  </si>
  <si>
    <t>7</t>
  </si>
  <si>
    <t>Содержание мест захоронения</t>
  </si>
  <si>
    <t>УБГ, МБУ ССВПД "Ритуал"</t>
  </si>
  <si>
    <t>7.1</t>
  </si>
  <si>
    <t>Организация и содержание мест захоронения</t>
  </si>
  <si>
    <t>Управление образования и молодежной политики (в рамках реализации муниципальной программы «Развитие образования в городе Рязани» 
на 2016-2022 годы)</t>
  </si>
  <si>
    <t>Разработка проекта на электроснабжение и приточно-вытяжную вентиляцию в связи с возведением пристройки к МБДОУ "Детский сад № 106"</t>
  </si>
  <si>
    <t>Ремонт канализации МБДОУ "Детский сад № 71"</t>
  </si>
  <si>
    <t>Разработка проекта на электроснабжение и приточно-вытяжную вентиляцию в связи с возведением пристройки к МБДОУ "Детский сад № 139"</t>
  </si>
  <si>
    <t>Ремонт отопления МБДОУ "Детский сад № 140"</t>
  </si>
  <si>
    <t>Разработка проекта на электроснабжение и приточно-вытяжную вентиляцию в связи с возведением пристройки к МБДОУ "Детский сад № 146"</t>
  </si>
  <si>
    <t>Разработка проекта на электроснабжение и приточно-вытяжную вентиляцию в связи с возведением пристройки к МБДОУ "Детский сад № 150"</t>
  </si>
  <si>
    <t>Разработка проекта на электроснабжение и приточно-вытяжную вентиляцию в связи с возведением пристройки к МБДОУ "Детский сад № 154"</t>
  </si>
  <si>
    <t>Разработка проекта на ремонт бассейна МБОУ "Школа № 51 "Центр образования"</t>
  </si>
  <si>
    <t>Март, апрель</t>
  </si>
  <si>
    <t>ноябрь</t>
  </si>
  <si>
    <t>УЭиЖКХ, УБГ</t>
  </si>
  <si>
    <t xml:space="preserve"> Первомайский проспект, д.9</t>
  </si>
  <si>
    <t>ул. Новоселов, д.33</t>
  </si>
  <si>
    <t>ул. Черновицкая, д.12</t>
  </si>
  <si>
    <t>Управление благоустройства города  (в рамках реализации муниципальной программы «Формирование современной городской среды города Рязани»                     на 2018-2022 годы)</t>
  </si>
  <si>
    <t>Выполнена замена оконных блоков. Срок завершения работ - октябрь</t>
  </si>
  <si>
    <t>Сложилась экономия - 
2,0 тыс. руб.</t>
  </si>
  <si>
    <t>Заключено 10 контрактов на проверку смет на выполнение работ по замене ПУ в муниципальном жилищном фонде; на замену 52 ПУ электрической энергии; на поверку ПУ воды, на установку ПУ воды; на замену ПУ природного газа. Часть контрактов оплачена. По контракту на установку ПУ природного газа работы в ходе исполнения</t>
  </si>
  <si>
    <t>– 4 т/м, р-н Ряжское шоссе, 34СТ-103-т.А, протяженностью 338 м</t>
  </si>
  <si>
    <t>Заключен муниципальный контракт на сумму 11980 тыс. руб. Работы будут проводиться в три этапа. Первый этап работ принят и оплачен</t>
  </si>
  <si>
    <t>Планируется приобрести 62 квартиры путем проведения электронных аукционов.  
Заключено 34 муниципальных контракта на приобретение 35 однокомнатных квартир. Оплачено 35 квартир. В октябре планируется провести электронные аукционы на приобретение 27 квартир</t>
  </si>
  <si>
    <t>Выполнено (окончательная оплата за выполненные работы планируется в октябре)</t>
  </si>
  <si>
    <t>Выполнено (муниципальный контракт расторгнут по соглашению сторон. На момент расторжения работы выполнены на сумму 166713,6 тыс.руб)</t>
  </si>
  <si>
    <t>Выполнено (муниципальный контракт расторгнут по соглашению сторон. На момент расторжения работы выполнены на сумму 10611,4 тыс.руб.)</t>
  </si>
  <si>
    <t>Выполнено (муниципальный контракт расторгнут по соглашению сторон. На момент расторжения работы выполнены на сумму 11478,7 тыс.руб.)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</si>
</sst>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mmm/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0"/>
      <name val="Arial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2" fillId="0" borderId="1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 wrapText="1"/>
    </xf>
    <xf numFmtId="176" fontId="22" fillId="0" borderId="10" xfId="0" applyNumberFormat="1" applyFont="1" applyFill="1" applyBorder="1" applyAlignment="1">
      <alignment horizontal="center" vertical="top" wrapText="1"/>
    </xf>
    <xf numFmtId="176" fontId="22" fillId="0" borderId="10" xfId="0" applyNumberFormat="1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178" fontId="18" fillId="0" borderId="14" xfId="0" applyNumberFormat="1" applyFont="1" applyBorder="1" applyAlignment="1">
      <alignment horizontal="center" vertical="top" wrapText="1"/>
    </xf>
    <xf numFmtId="178" fontId="18" fillId="0" borderId="14" xfId="0" applyNumberFormat="1" applyFont="1" applyBorder="1" applyAlignment="1">
      <alignment horizontal="center" vertical="top"/>
    </xf>
    <xf numFmtId="178" fontId="18" fillId="0" borderId="10" xfId="0" applyNumberFormat="1" applyFont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176" fontId="18" fillId="0" borderId="10" xfId="0" applyNumberFormat="1" applyFont="1" applyBorder="1" applyAlignment="1">
      <alignment horizontal="center" vertical="top"/>
    </xf>
    <xf numFmtId="0" fontId="18" fillId="24" borderId="15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9" fontId="18" fillId="0" borderId="10" xfId="0" applyNumberFormat="1" applyFont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 wrapText="1"/>
    </xf>
    <xf numFmtId="176" fontId="1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177" fontId="18" fillId="0" borderId="10" xfId="0" applyNumberFormat="1" applyFont="1" applyFill="1" applyBorder="1" applyAlignment="1">
      <alignment horizontal="left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/>
    </xf>
    <xf numFmtId="49" fontId="18" fillId="0" borderId="16" xfId="0" applyNumberFormat="1" applyFont="1" applyBorder="1" applyAlignment="1">
      <alignment horizontal="center" vertical="top" wrapText="1"/>
    </xf>
    <xf numFmtId="176" fontId="18" fillId="0" borderId="10" xfId="0" applyNumberFormat="1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/>
    </xf>
    <xf numFmtId="176" fontId="18" fillId="0" borderId="13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34" fillId="0" borderId="0" xfId="0" applyFont="1" applyFill="1" applyAlignment="1">
      <alignment/>
    </xf>
    <xf numFmtId="49" fontId="18" fillId="0" borderId="10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176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top" wrapText="1"/>
    </xf>
    <xf numFmtId="0" fontId="18" fillId="0" borderId="12" xfId="0" applyFont="1" applyBorder="1" applyAlignment="1">
      <alignment horizontal="center" vertical="top" wrapText="1"/>
    </xf>
    <xf numFmtId="14" fontId="18" fillId="0" borderId="12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1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14" fontId="18" fillId="0" borderId="12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top"/>
    </xf>
    <xf numFmtId="0" fontId="18" fillId="0" borderId="18" xfId="0" applyFont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/>
    </xf>
    <xf numFmtId="0" fontId="28" fillId="0" borderId="10" xfId="0" applyFont="1" applyBorder="1" applyAlignment="1">
      <alignment vertical="top"/>
    </xf>
    <xf numFmtId="49" fontId="18" fillId="0" borderId="10" xfId="0" applyNumberFormat="1" applyFont="1" applyBorder="1" applyAlignment="1">
      <alignment horizontal="center" vertical="top"/>
    </xf>
    <xf numFmtId="14" fontId="18" fillId="0" borderId="10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14" fontId="18" fillId="0" borderId="12" xfId="0" applyNumberFormat="1" applyFont="1" applyBorder="1" applyAlignment="1">
      <alignment horizontal="center" vertical="top"/>
    </xf>
    <xf numFmtId="0" fontId="35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176" fontId="18" fillId="0" borderId="12" xfId="0" applyNumberFormat="1" applyFont="1" applyFill="1" applyBorder="1" applyAlignment="1">
      <alignment horizontal="center" vertical="top" wrapText="1"/>
    </xf>
    <xf numFmtId="176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left" vertical="top" wrapText="1"/>
    </xf>
    <xf numFmtId="0" fontId="25" fillId="0" borderId="17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26" fillId="0" borderId="0" xfId="0" applyFont="1" applyAlignment="1">
      <alignment horizontal="center" vertical="center" wrapText="1"/>
    </xf>
    <xf numFmtId="0" fontId="18" fillId="24" borderId="13" xfId="0" applyFont="1" applyFill="1" applyBorder="1" applyAlignment="1">
      <alignment vertical="top" wrapText="1"/>
    </xf>
    <xf numFmtId="0" fontId="18" fillId="24" borderId="19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vertical="top" wrapText="1"/>
    </xf>
    <xf numFmtId="0" fontId="18" fillId="24" borderId="19" xfId="0" applyFont="1" applyFill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0" fontId="28" fillId="0" borderId="11" xfId="0" applyFont="1" applyBorder="1" applyAlignment="1">
      <alignment vertical="top" wrapText="1"/>
    </xf>
    <xf numFmtId="0" fontId="24" fillId="0" borderId="11" xfId="0" applyFont="1" applyBorder="1" applyAlignment="1">
      <alignment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6" fontId="18" fillId="0" borderId="12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28" fillId="0" borderId="12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14" fontId="18" fillId="0" borderId="10" xfId="0" applyNumberFormat="1" applyFont="1" applyBorder="1" applyAlignment="1">
      <alignment horizontal="center" vertical="top" wrapText="1"/>
    </xf>
    <xf numFmtId="14" fontId="1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14" fontId="18" fillId="0" borderId="12" xfId="0" applyNumberFormat="1" applyFont="1" applyFill="1" applyBorder="1" applyAlignment="1">
      <alignment horizontal="center" vertical="top" wrapText="1"/>
    </xf>
    <xf numFmtId="14" fontId="18" fillId="0" borderId="16" xfId="0" applyNumberFormat="1" applyFont="1" applyFill="1" applyBorder="1" applyAlignment="1">
      <alignment horizontal="center" vertical="top" wrapText="1"/>
    </xf>
    <xf numFmtId="14" fontId="18" fillId="0" borderId="11" xfId="0" applyNumberFormat="1" applyFont="1" applyFill="1" applyBorder="1" applyAlignment="1">
      <alignment horizontal="center" vertical="top" wrapText="1"/>
    </xf>
    <xf numFmtId="14" fontId="18" fillId="0" borderId="12" xfId="0" applyNumberFormat="1" applyFont="1" applyBorder="1" applyAlignment="1">
      <alignment horizontal="left" vertical="top" wrapText="1"/>
    </xf>
    <xf numFmtId="14" fontId="18" fillId="0" borderId="16" xfId="0" applyNumberFormat="1" applyFont="1" applyBorder="1" applyAlignment="1">
      <alignment horizontal="left" vertical="top" wrapText="1"/>
    </xf>
    <xf numFmtId="14" fontId="18" fillId="0" borderId="11" xfId="0" applyNumberFormat="1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14" fontId="22" fillId="0" borderId="12" xfId="0" applyNumberFormat="1" applyFont="1" applyBorder="1" applyAlignment="1">
      <alignment horizontal="center" vertical="top" wrapText="1"/>
    </xf>
    <xf numFmtId="14" fontId="22" fillId="0" borderId="16" xfId="0" applyNumberFormat="1" applyFont="1" applyBorder="1" applyAlignment="1">
      <alignment horizontal="center" vertical="top" wrapText="1"/>
    </xf>
    <xf numFmtId="14" fontId="22" fillId="0" borderId="11" xfId="0" applyNumberFormat="1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/>
    </xf>
    <xf numFmtId="0" fontId="18" fillId="24" borderId="12" xfId="0" applyFont="1" applyFill="1" applyBorder="1" applyAlignment="1">
      <alignment vertical="top" wrapText="1"/>
    </xf>
    <xf numFmtId="0" fontId="18" fillId="24" borderId="16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18" fillId="24" borderId="16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justify"/>
    </xf>
    <xf numFmtId="0" fontId="21" fillId="0" borderId="16" xfId="0" applyFont="1" applyBorder="1" applyAlignment="1">
      <alignment horizontal="center" vertical="justify"/>
    </xf>
    <xf numFmtId="0" fontId="21" fillId="0" borderId="11" xfId="0" applyFont="1" applyBorder="1" applyAlignment="1">
      <alignment horizontal="center" vertical="justify"/>
    </xf>
    <xf numFmtId="176" fontId="18" fillId="0" borderId="10" xfId="0" applyNumberFormat="1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24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vertical="top"/>
    </xf>
    <xf numFmtId="0" fontId="24" fillId="0" borderId="15" xfId="0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 vertical="top" wrapText="1"/>
    </xf>
    <xf numFmtId="0" fontId="24" fillId="0" borderId="0" xfId="0" applyFont="1" applyFill="1" applyAlignment="1">
      <alignment wrapText="1"/>
    </xf>
    <xf numFmtId="49" fontId="18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7"/>
  <sheetViews>
    <sheetView tabSelected="1" zoomScalePageLayoutView="0" workbookViewId="0" topLeftCell="A448">
      <selection activeCell="C452" sqref="C452"/>
    </sheetView>
  </sheetViews>
  <sheetFormatPr defaultColWidth="9.140625" defaultRowHeight="15"/>
  <cols>
    <col min="1" max="1" width="4.140625" style="1" customWidth="1"/>
    <col min="2" max="2" width="29.57421875" style="2" customWidth="1"/>
    <col min="3" max="3" width="19.421875" style="2" customWidth="1"/>
    <col min="4" max="4" width="10.140625" style="2" customWidth="1"/>
    <col min="5" max="5" width="10.00390625" style="2" customWidth="1"/>
    <col min="6" max="6" width="9.7109375" style="2" customWidth="1"/>
    <col min="7" max="7" width="17.28125" style="2" customWidth="1"/>
    <col min="8" max="8" width="21.28125" style="13" customWidth="1"/>
    <col min="9" max="9" width="22.8515625" style="13" customWidth="1"/>
    <col min="10" max="16384" width="9.140625" style="2" customWidth="1"/>
  </cols>
  <sheetData>
    <row r="1" spans="1:9" s="8" customFormat="1" ht="15.75">
      <c r="A1" s="7"/>
      <c r="F1" s="9"/>
      <c r="G1" s="169"/>
      <c r="H1" s="169"/>
      <c r="I1" s="18" t="s">
        <v>526</v>
      </c>
    </row>
    <row r="2" spans="1:9" s="8" customFormat="1" ht="7.5" customHeight="1">
      <c r="A2" s="7"/>
      <c r="F2" s="9"/>
      <c r="G2" s="14"/>
      <c r="H2" s="51"/>
      <c r="I2" s="12"/>
    </row>
    <row r="3" spans="1:9" s="8" customFormat="1" ht="17.25" customHeight="1">
      <c r="A3" s="155" t="s">
        <v>520</v>
      </c>
      <c r="B3" s="155"/>
      <c r="C3" s="155"/>
      <c r="D3" s="155"/>
      <c r="E3" s="155"/>
      <c r="F3" s="155"/>
      <c r="G3" s="155"/>
      <c r="H3" s="155"/>
      <c r="I3" s="155"/>
    </row>
    <row r="4" spans="1:9" s="8" customFormat="1" ht="17.25" customHeight="1">
      <c r="A4" s="155" t="s">
        <v>527</v>
      </c>
      <c r="B4" s="155"/>
      <c r="C4" s="155"/>
      <c r="D4" s="155"/>
      <c r="E4" s="155"/>
      <c r="F4" s="155"/>
      <c r="G4" s="155"/>
      <c r="H4" s="155"/>
      <c r="I4" s="155"/>
    </row>
    <row r="5" spans="1:9" s="8" customFormat="1" ht="17.25" customHeight="1">
      <c r="A5" s="152" t="s">
        <v>46</v>
      </c>
      <c r="B5" s="152"/>
      <c r="C5" s="152"/>
      <c r="D5" s="152"/>
      <c r="E5" s="152"/>
      <c r="F5" s="152"/>
      <c r="G5" s="152"/>
      <c r="H5" s="152"/>
      <c r="I5" s="152"/>
    </row>
    <row r="6" spans="1:9" s="8" customFormat="1" ht="17.25" customHeight="1">
      <c r="A6" s="152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9" s="8" customFormat="1" ht="6.75" customHeight="1">
      <c r="A7" s="152"/>
      <c r="B7" s="152"/>
      <c r="C7" s="152"/>
      <c r="D7" s="152"/>
      <c r="E7" s="152"/>
      <c r="F7" s="152"/>
      <c r="G7" s="152"/>
      <c r="H7" s="152"/>
      <c r="I7" s="11"/>
    </row>
    <row r="8" spans="1:9" s="17" customFormat="1" ht="116.25" customHeight="1">
      <c r="A8" s="10" t="s">
        <v>517</v>
      </c>
      <c r="B8" s="10" t="s">
        <v>519</v>
      </c>
      <c r="C8" s="156" t="s">
        <v>555</v>
      </c>
      <c r="D8" s="156"/>
      <c r="E8" s="156"/>
      <c r="F8" s="10" t="s">
        <v>714</v>
      </c>
      <c r="G8" s="10" t="s">
        <v>518</v>
      </c>
      <c r="H8" s="10" t="s">
        <v>521</v>
      </c>
      <c r="I8" s="10" t="s">
        <v>468</v>
      </c>
    </row>
    <row r="9" spans="1:9" s="11" customFormat="1" ht="15.75">
      <c r="A9" s="15">
        <v>1</v>
      </c>
      <c r="B9" s="16">
        <v>2</v>
      </c>
      <c r="C9" s="143">
        <v>3</v>
      </c>
      <c r="D9" s="144"/>
      <c r="E9" s="145"/>
      <c r="F9" s="16">
        <v>4</v>
      </c>
      <c r="G9" s="16">
        <v>5</v>
      </c>
      <c r="H9" s="16">
        <v>6</v>
      </c>
      <c r="I9" s="16">
        <v>7</v>
      </c>
    </row>
    <row r="10" spans="1:9" s="8" customFormat="1" ht="19.5" customHeight="1">
      <c r="A10" s="202" t="s">
        <v>541</v>
      </c>
      <c r="B10" s="202"/>
      <c r="C10" s="202"/>
      <c r="D10" s="202"/>
      <c r="E10" s="202"/>
      <c r="F10" s="202"/>
      <c r="G10" s="202"/>
      <c r="H10" s="202"/>
      <c r="I10" s="202"/>
    </row>
    <row r="11" spans="1:9" s="11" customFormat="1" ht="38.25" customHeight="1">
      <c r="A11" s="198">
        <v>1</v>
      </c>
      <c r="B11" s="153" t="s">
        <v>7</v>
      </c>
      <c r="C11" s="27" t="s">
        <v>522</v>
      </c>
      <c r="D11" s="33">
        <v>241533.704</v>
      </c>
      <c r="E11" s="34">
        <f>E12+E13+E14</f>
        <v>41959.48934</v>
      </c>
      <c r="F11" s="154" t="s">
        <v>542</v>
      </c>
      <c r="G11" s="198" t="s">
        <v>93</v>
      </c>
      <c r="H11" s="198" t="s">
        <v>528</v>
      </c>
      <c r="I11" s="198"/>
    </row>
    <row r="12" spans="1:9" s="11" customFormat="1" ht="39.75" customHeight="1">
      <c r="A12" s="199"/>
      <c r="B12" s="153"/>
      <c r="C12" s="27" t="s">
        <v>525</v>
      </c>
      <c r="D12" s="33">
        <v>205303.65</v>
      </c>
      <c r="E12" s="35">
        <v>35665.57037</v>
      </c>
      <c r="F12" s="154"/>
      <c r="G12" s="199"/>
      <c r="H12" s="199"/>
      <c r="I12" s="199"/>
    </row>
    <row r="13" spans="1:9" s="11" customFormat="1" ht="39" customHeight="1">
      <c r="A13" s="199"/>
      <c r="B13" s="153"/>
      <c r="C13" s="27" t="s">
        <v>523</v>
      </c>
      <c r="D13" s="33">
        <v>36205.9</v>
      </c>
      <c r="E13" s="35">
        <v>6289.72303</v>
      </c>
      <c r="F13" s="154"/>
      <c r="G13" s="199"/>
      <c r="H13" s="199"/>
      <c r="I13" s="199"/>
    </row>
    <row r="14" spans="1:9" s="11" customFormat="1" ht="40.5" customHeight="1">
      <c r="A14" s="199"/>
      <c r="B14" s="153"/>
      <c r="C14" s="27" t="s">
        <v>524</v>
      </c>
      <c r="D14" s="33">
        <v>24.153</v>
      </c>
      <c r="E14" s="35">
        <v>4.19594</v>
      </c>
      <c r="F14" s="154"/>
      <c r="G14" s="199"/>
      <c r="H14" s="199"/>
      <c r="I14" s="199"/>
    </row>
    <row r="15" spans="1:9" s="8" customFormat="1" ht="28.5" customHeight="1">
      <c r="A15" s="146" t="s">
        <v>48</v>
      </c>
      <c r="B15" s="146"/>
      <c r="C15" s="146"/>
      <c r="D15" s="146"/>
      <c r="E15" s="146"/>
      <c r="F15" s="146"/>
      <c r="G15" s="146"/>
      <c r="H15" s="146"/>
      <c r="I15" s="146"/>
    </row>
    <row r="16" spans="1:9" s="8" customFormat="1" ht="15">
      <c r="A16" s="36">
        <v>1</v>
      </c>
      <c r="B16" s="153" t="s">
        <v>544</v>
      </c>
      <c r="C16" s="157"/>
      <c r="D16" s="157"/>
      <c r="E16" s="157"/>
      <c r="F16" s="157"/>
      <c r="G16" s="157"/>
      <c r="H16" s="157"/>
      <c r="I16" s="158"/>
    </row>
    <row r="17" spans="1:9" s="8" customFormat="1" ht="30">
      <c r="A17" s="53" t="s">
        <v>651</v>
      </c>
      <c r="B17" s="28" t="s">
        <v>535</v>
      </c>
      <c r="C17" s="27" t="s">
        <v>524</v>
      </c>
      <c r="D17" s="40">
        <v>99.9</v>
      </c>
      <c r="E17" s="40">
        <v>99.9</v>
      </c>
      <c r="F17" s="31" t="s">
        <v>547</v>
      </c>
      <c r="G17" s="198" t="s">
        <v>94</v>
      </c>
      <c r="H17" s="30" t="s">
        <v>19</v>
      </c>
      <c r="I17" s="31"/>
    </row>
    <row r="18" spans="1:9" s="8" customFormat="1" ht="42" customHeight="1">
      <c r="A18" s="53" t="s">
        <v>655</v>
      </c>
      <c r="B18" s="28" t="s">
        <v>536</v>
      </c>
      <c r="C18" s="27" t="s">
        <v>524</v>
      </c>
      <c r="D18" s="35">
        <v>1694.3</v>
      </c>
      <c r="E18" s="35">
        <v>1670.308</v>
      </c>
      <c r="F18" s="41" t="s">
        <v>550</v>
      </c>
      <c r="G18" s="199"/>
      <c r="H18" s="30" t="s">
        <v>717</v>
      </c>
      <c r="I18" s="31" t="s">
        <v>716</v>
      </c>
    </row>
    <row r="19" spans="1:9" s="8" customFormat="1" ht="42" customHeight="1">
      <c r="A19" s="53" t="s">
        <v>657</v>
      </c>
      <c r="B19" s="28" t="s">
        <v>537</v>
      </c>
      <c r="C19" s="27" t="s">
        <v>524</v>
      </c>
      <c r="D19" s="35">
        <v>1692.8</v>
      </c>
      <c r="E19" s="35">
        <v>1668.79</v>
      </c>
      <c r="F19" s="41" t="s">
        <v>550</v>
      </c>
      <c r="G19" s="200"/>
      <c r="H19" s="30" t="s">
        <v>717</v>
      </c>
      <c r="I19" s="31" t="s">
        <v>716</v>
      </c>
    </row>
    <row r="20" spans="1:9" s="8" customFormat="1" ht="42.75" customHeight="1">
      <c r="A20" s="53" t="s">
        <v>659</v>
      </c>
      <c r="B20" s="43" t="s">
        <v>538</v>
      </c>
      <c r="C20" s="27" t="s">
        <v>524</v>
      </c>
      <c r="D20" s="35">
        <v>1690.9</v>
      </c>
      <c r="E20" s="35">
        <v>1666.912</v>
      </c>
      <c r="F20" s="41" t="s">
        <v>550</v>
      </c>
      <c r="G20" s="198" t="s">
        <v>94</v>
      </c>
      <c r="H20" s="30" t="s">
        <v>717</v>
      </c>
      <c r="I20" s="31" t="s">
        <v>716</v>
      </c>
    </row>
    <row r="21" spans="1:9" s="8" customFormat="1" ht="42.75" customHeight="1">
      <c r="A21" s="53" t="s">
        <v>660</v>
      </c>
      <c r="B21" s="28" t="s">
        <v>539</v>
      </c>
      <c r="C21" s="27" t="s">
        <v>524</v>
      </c>
      <c r="D21" s="35">
        <v>1692.8</v>
      </c>
      <c r="E21" s="35">
        <v>1668.79</v>
      </c>
      <c r="F21" s="41" t="s">
        <v>550</v>
      </c>
      <c r="G21" s="199"/>
      <c r="H21" s="30" t="s">
        <v>717</v>
      </c>
      <c r="I21" s="31" t="s">
        <v>716</v>
      </c>
    </row>
    <row r="22" spans="1:9" s="8" customFormat="1" ht="42.75" customHeight="1">
      <c r="A22" s="53" t="s">
        <v>662</v>
      </c>
      <c r="B22" s="28" t="s">
        <v>540</v>
      </c>
      <c r="C22" s="27" t="s">
        <v>524</v>
      </c>
      <c r="D22" s="35">
        <v>2070</v>
      </c>
      <c r="E22" s="35">
        <v>2046.912</v>
      </c>
      <c r="F22" s="41" t="s">
        <v>550</v>
      </c>
      <c r="G22" s="199"/>
      <c r="H22" s="30" t="s">
        <v>717</v>
      </c>
      <c r="I22" s="31" t="s">
        <v>716</v>
      </c>
    </row>
    <row r="23" spans="1:9" s="8" customFormat="1" ht="88.5" customHeight="1">
      <c r="A23" s="53" t="s">
        <v>664</v>
      </c>
      <c r="B23" s="28" t="s">
        <v>720</v>
      </c>
      <c r="C23" s="27" t="s">
        <v>524</v>
      </c>
      <c r="D23" s="40">
        <v>421</v>
      </c>
      <c r="E23" s="40">
        <v>0</v>
      </c>
      <c r="F23" s="41" t="s">
        <v>721</v>
      </c>
      <c r="G23" s="199"/>
      <c r="H23" s="44" t="s">
        <v>29</v>
      </c>
      <c r="I23" s="31" t="s">
        <v>62</v>
      </c>
    </row>
    <row r="24" spans="1:9" s="61" customFormat="1" ht="45" customHeight="1">
      <c r="A24" s="55" t="s">
        <v>667</v>
      </c>
      <c r="B24" s="56" t="s">
        <v>54</v>
      </c>
      <c r="C24" s="43" t="s">
        <v>558</v>
      </c>
      <c r="D24" s="57">
        <v>3999.9</v>
      </c>
      <c r="E24" s="60">
        <v>0</v>
      </c>
      <c r="F24" s="49" t="s">
        <v>719</v>
      </c>
      <c r="G24" s="199"/>
      <c r="H24" s="44" t="s">
        <v>528</v>
      </c>
      <c r="I24" s="43" t="s">
        <v>55</v>
      </c>
    </row>
    <row r="25" spans="1:9" s="61" customFormat="1" ht="44.25" customHeight="1">
      <c r="A25" s="55" t="s">
        <v>668</v>
      </c>
      <c r="B25" s="56" t="s">
        <v>56</v>
      </c>
      <c r="C25" s="43" t="s">
        <v>558</v>
      </c>
      <c r="D25" s="57">
        <v>3400</v>
      </c>
      <c r="E25" s="60">
        <v>0</v>
      </c>
      <c r="F25" s="49" t="s">
        <v>724</v>
      </c>
      <c r="G25" s="199"/>
      <c r="H25" s="44" t="s">
        <v>528</v>
      </c>
      <c r="I25" s="62"/>
    </row>
    <row r="26" spans="1:9" s="61" customFormat="1" ht="30">
      <c r="A26" s="55" t="s">
        <v>670</v>
      </c>
      <c r="B26" s="56" t="s">
        <v>57</v>
      </c>
      <c r="C26" s="43" t="s">
        <v>558</v>
      </c>
      <c r="D26" s="57">
        <v>3708.8</v>
      </c>
      <c r="E26" s="60">
        <v>0</v>
      </c>
      <c r="F26" s="49" t="s">
        <v>58</v>
      </c>
      <c r="G26" s="199"/>
      <c r="H26" s="44" t="s">
        <v>528</v>
      </c>
      <c r="I26" s="62"/>
    </row>
    <row r="27" spans="1:9" s="61" customFormat="1" ht="159" customHeight="1">
      <c r="A27" s="55" t="s">
        <v>671</v>
      </c>
      <c r="B27" s="56" t="s">
        <v>59</v>
      </c>
      <c r="C27" s="43" t="s">
        <v>558</v>
      </c>
      <c r="D27" s="57">
        <v>5000</v>
      </c>
      <c r="E27" s="60">
        <v>0</v>
      </c>
      <c r="F27" s="49" t="s">
        <v>60</v>
      </c>
      <c r="G27" s="200"/>
      <c r="H27" s="44" t="s">
        <v>64</v>
      </c>
      <c r="I27" s="43" t="s">
        <v>61</v>
      </c>
    </row>
    <row r="28" spans="1:9" s="46" customFormat="1" ht="15">
      <c r="A28" s="45">
        <v>2</v>
      </c>
      <c r="B28" s="201" t="s">
        <v>554</v>
      </c>
      <c r="C28" s="201"/>
      <c r="D28" s="201"/>
      <c r="E28" s="201"/>
      <c r="F28" s="201"/>
      <c r="G28" s="201"/>
      <c r="H28" s="201"/>
      <c r="I28" s="201"/>
    </row>
    <row r="29" spans="1:9" s="46" customFormat="1" ht="57.75" customHeight="1">
      <c r="A29" s="54" t="s">
        <v>561</v>
      </c>
      <c r="B29" s="47" t="s">
        <v>52</v>
      </c>
      <c r="C29" s="50" t="s">
        <v>558</v>
      </c>
      <c r="D29" s="45">
        <v>4952.1</v>
      </c>
      <c r="E29" s="40">
        <v>0</v>
      </c>
      <c r="F29" s="49" t="s">
        <v>53</v>
      </c>
      <c r="G29" s="45" t="s">
        <v>95</v>
      </c>
      <c r="H29" s="30" t="s">
        <v>528</v>
      </c>
      <c r="I29" s="48"/>
    </row>
    <row r="30" spans="1:9" s="8" customFormat="1" ht="26.25" customHeight="1">
      <c r="A30" s="202" t="s">
        <v>553</v>
      </c>
      <c r="B30" s="202"/>
      <c r="C30" s="202"/>
      <c r="D30" s="202"/>
      <c r="E30" s="202"/>
      <c r="F30" s="202"/>
      <c r="G30" s="202"/>
      <c r="H30" s="202"/>
      <c r="I30" s="202"/>
    </row>
    <row r="31" spans="1:9" s="8" customFormat="1" ht="15">
      <c r="A31" s="36" t="s">
        <v>543</v>
      </c>
      <c r="B31" s="153" t="s">
        <v>554</v>
      </c>
      <c r="C31" s="157"/>
      <c r="D31" s="157"/>
      <c r="E31" s="157"/>
      <c r="F31" s="157"/>
      <c r="G31" s="157"/>
      <c r="H31" s="157"/>
      <c r="I31" s="158"/>
    </row>
    <row r="32" spans="1:9" s="8" customFormat="1" ht="15" customHeight="1">
      <c r="A32" s="203" t="s">
        <v>545</v>
      </c>
      <c r="B32" s="170" t="s">
        <v>529</v>
      </c>
      <c r="C32" s="27" t="s">
        <v>522</v>
      </c>
      <c r="D32" s="37">
        <v>38404.978</v>
      </c>
      <c r="E32" s="37">
        <f>E33+E34+E35</f>
        <v>28771.9719</v>
      </c>
      <c r="F32" s="203" t="s">
        <v>547</v>
      </c>
      <c r="G32" s="198" t="s">
        <v>94</v>
      </c>
      <c r="H32" s="173" t="s">
        <v>49</v>
      </c>
      <c r="I32" s="203" t="s">
        <v>63</v>
      </c>
    </row>
    <row r="33" spans="1:9" s="8" customFormat="1" ht="15.75" customHeight="1">
      <c r="A33" s="203"/>
      <c r="B33" s="171"/>
      <c r="C33" s="27" t="s">
        <v>525</v>
      </c>
      <c r="D33" s="37">
        <v>25152.207</v>
      </c>
      <c r="E33" s="38">
        <v>18742.31063</v>
      </c>
      <c r="F33" s="172"/>
      <c r="G33" s="199"/>
      <c r="H33" s="173"/>
      <c r="I33" s="172"/>
    </row>
    <row r="34" spans="1:9" s="8" customFormat="1" ht="15">
      <c r="A34" s="203"/>
      <c r="B34" s="171"/>
      <c r="C34" s="27" t="s">
        <v>523</v>
      </c>
      <c r="D34" s="37">
        <v>12868.722</v>
      </c>
      <c r="E34" s="38">
        <f>3307.49935+6434.44224</f>
        <v>9741.94159</v>
      </c>
      <c r="F34" s="172"/>
      <c r="G34" s="199"/>
      <c r="H34" s="173"/>
      <c r="I34" s="172"/>
    </row>
    <row r="35" spans="1:9" s="8" customFormat="1" ht="15.75" customHeight="1">
      <c r="A35" s="203"/>
      <c r="B35" s="171"/>
      <c r="C35" s="27" t="s">
        <v>524</v>
      </c>
      <c r="D35" s="37">
        <v>384.049</v>
      </c>
      <c r="E35" s="38">
        <f>222.74087+64.97881</f>
        <v>287.71968</v>
      </c>
      <c r="F35" s="172"/>
      <c r="G35" s="199"/>
      <c r="H35" s="173"/>
      <c r="I35" s="172"/>
    </row>
    <row r="36" spans="1:9" s="8" customFormat="1" ht="15" customHeight="1">
      <c r="A36" s="203" t="s">
        <v>546</v>
      </c>
      <c r="B36" s="170" t="s">
        <v>530</v>
      </c>
      <c r="C36" s="27" t="s">
        <v>522</v>
      </c>
      <c r="D36" s="30">
        <v>28430.069</v>
      </c>
      <c r="E36" s="30">
        <f>E37+E38+E39</f>
        <v>20565.624740000003</v>
      </c>
      <c r="F36" s="203" t="s">
        <v>547</v>
      </c>
      <c r="G36" s="199"/>
      <c r="H36" s="173" t="s">
        <v>50</v>
      </c>
      <c r="I36" s="203" t="s">
        <v>63</v>
      </c>
    </row>
    <row r="37" spans="1:9" s="8" customFormat="1" ht="15.75" customHeight="1">
      <c r="A37" s="172"/>
      <c r="B37" s="171"/>
      <c r="C37" s="27" t="s">
        <v>525</v>
      </c>
      <c r="D37" s="30">
        <v>12858.322</v>
      </c>
      <c r="E37" s="38">
        <v>13332.89849</v>
      </c>
      <c r="F37" s="172"/>
      <c r="G37" s="199"/>
      <c r="H37" s="173"/>
      <c r="I37" s="172"/>
    </row>
    <row r="38" spans="1:9" s="8" customFormat="1" ht="15">
      <c r="A38" s="172"/>
      <c r="B38" s="171"/>
      <c r="C38" s="27" t="s">
        <v>523</v>
      </c>
      <c r="D38" s="30">
        <v>15287.447</v>
      </c>
      <c r="E38" s="38">
        <f>2352.86436+4674.20582</f>
        <v>7027.070180000001</v>
      </c>
      <c r="F38" s="172"/>
      <c r="G38" s="199"/>
      <c r="H38" s="173"/>
      <c r="I38" s="172"/>
    </row>
    <row r="39" spans="1:9" s="8" customFormat="1" ht="15" customHeight="1">
      <c r="A39" s="172"/>
      <c r="B39" s="171"/>
      <c r="C39" s="27" t="s">
        <v>524</v>
      </c>
      <c r="D39" s="30">
        <v>284.3</v>
      </c>
      <c r="E39" s="38">
        <f>158.44204+47.21403</f>
        <v>205.65607</v>
      </c>
      <c r="F39" s="172"/>
      <c r="G39" s="199"/>
      <c r="H39" s="173"/>
      <c r="I39" s="172"/>
    </row>
    <row r="40" spans="1:9" s="8" customFormat="1" ht="15">
      <c r="A40" s="172" t="s">
        <v>548</v>
      </c>
      <c r="B40" s="171" t="s">
        <v>531</v>
      </c>
      <c r="C40" s="27" t="s">
        <v>522</v>
      </c>
      <c r="D40" s="31">
        <v>34121.236</v>
      </c>
      <c r="E40" s="39">
        <f>E41+E42+E43</f>
        <v>28715.82989</v>
      </c>
      <c r="F40" s="203" t="s">
        <v>547</v>
      </c>
      <c r="G40" s="199"/>
      <c r="H40" s="203" t="s">
        <v>528</v>
      </c>
      <c r="I40" s="203" t="s">
        <v>715</v>
      </c>
    </row>
    <row r="41" spans="1:9" s="8" customFormat="1" ht="16.5" customHeight="1">
      <c r="A41" s="172"/>
      <c r="B41" s="171"/>
      <c r="C41" s="27" t="s">
        <v>525</v>
      </c>
      <c r="D41" s="31">
        <v>21512.445</v>
      </c>
      <c r="E41" s="35">
        <v>18721.42892</v>
      </c>
      <c r="F41" s="172"/>
      <c r="G41" s="199"/>
      <c r="H41" s="172"/>
      <c r="I41" s="172"/>
    </row>
    <row r="42" spans="1:9" s="8" customFormat="1" ht="15">
      <c r="A42" s="172"/>
      <c r="B42" s="171"/>
      <c r="C42" s="27" t="s">
        <v>523</v>
      </c>
      <c r="D42" s="31">
        <v>12267.579</v>
      </c>
      <c r="E42" s="35">
        <f>3303.78149+6403.46151</f>
        <v>9707.243</v>
      </c>
      <c r="F42" s="172"/>
      <c r="G42" s="199"/>
      <c r="H42" s="172"/>
      <c r="I42" s="172"/>
    </row>
    <row r="43" spans="1:9" s="8" customFormat="1" ht="15" customHeight="1">
      <c r="A43" s="172"/>
      <c r="B43" s="171"/>
      <c r="C43" s="27" t="s">
        <v>524</v>
      </c>
      <c r="D43" s="31">
        <v>341.212</v>
      </c>
      <c r="E43" s="35">
        <f>222.47687+64.6811</f>
        <v>287.15797</v>
      </c>
      <c r="F43" s="172"/>
      <c r="G43" s="199"/>
      <c r="H43" s="172"/>
      <c r="I43" s="172"/>
    </row>
    <row r="44" spans="1:9" s="8" customFormat="1" ht="15">
      <c r="A44" s="172" t="s">
        <v>549</v>
      </c>
      <c r="B44" s="171" t="s">
        <v>532</v>
      </c>
      <c r="C44" s="27" t="s">
        <v>522</v>
      </c>
      <c r="D44" s="31">
        <v>20904.949</v>
      </c>
      <c r="E44" s="39">
        <f>E45+E46+E47</f>
        <v>19638.190649999997</v>
      </c>
      <c r="F44" s="203" t="s">
        <v>547</v>
      </c>
      <c r="G44" s="199"/>
      <c r="H44" s="203" t="s">
        <v>528</v>
      </c>
      <c r="I44" s="203" t="s">
        <v>715</v>
      </c>
    </row>
    <row r="45" spans="1:9" s="8" customFormat="1" ht="15.75" customHeight="1">
      <c r="A45" s="172"/>
      <c r="B45" s="171"/>
      <c r="C45" s="27" t="s">
        <v>525</v>
      </c>
      <c r="D45" s="31">
        <v>11387.501</v>
      </c>
      <c r="E45" s="35">
        <v>11977.93292</v>
      </c>
      <c r="F45" s="172"/>
      <c r="G45" s="199"/>
      <c r="H45" s="172"/>
      <c r="I45" s="172"/>
    </row>
    <row r="46" spans="1:9" s="8" customFormat="1" ht="15">
      <c r="A46" s="172"/>
      <c r="B46" s="171"/>
      <c r="C46" s="27" t="s">
        <v>523</v>
      </c>
      <c r="D46" s="31">
        <v>9308.399</v>
      </c>
      <c r="E46" s="35">
        <f>2113.75279+5350.12328</f>
        <v>7463.87607</v>
      </c>
      <c r="F46" s="172"/>
      <c r="G46" s="199"/>
      <c r="H46" s="172"/>
      <c r="I46" s="172"/>
    </row>
    <row r="47" spans="1:9" s="8" customFormat="1" ht="15" customHeight="1">
      <c r="A47" s="172"/>
      <c r="B47" s="171"/>
      <c r="C47" s="27" t="s">
        <v>524</v>
      </c>
      <c r="D47" s="31">
        <v>209.049</v>
      </c>
      <c r="E47" s="35">
        <f>142.34025+54.04141</f>
        <v>196.38166</v>
      </c>
      <c r="F47" s="172"/>
      <c r="G47" s="199"/>
      <c r="H47" s="172"/>
      <c r="I47" s="172"/>
    </row>
    <row r="48" spans="1:9" s="8" customFormat="1" ht="15" customHeight="1">
      <c r="A48" s="172" t="s">
        <v>551</v>
      </c>
      <c r="B48" s="171" t="s">
        <v>533</v>
      </c>
      <c r="C48" s="27" t="s">
        <v>522</v>
      </c>
      <c r="D48" s="31">
        <v>37263.727</v>
      </c>
      <c r="E48" s="39">
        <f>E49+E50+E51</f>
        <v>35783.83051</v>
      </c>
      <c r="F48" s="203" t="s">
        <v>547</v>
      </c>
      <c r="G48" s="199"/>
      <c r="H48" s="173" t="s">
        <v>51</v>
      </c>
      <c r="I48" s="203" t="s">
        <v>63</v>
      </c>
    </row>
    <row r="49" spans="1:9" s="8" customFormat="1" ht="15.75" customHeight="1">
      <c r="A49" s="172"/>
      <c r="B49" s="171"/>
      <c r="C49" s="27" t="s">
        <v>525</v>
      </c>
      <c r="D49" s="31">
        <v>22381.704</v>
      </c>
      <c r="E49" s="32">
        <v>21797.77266</v>
      </c>
      <c r="F49" s="172"/>
      <c r="G49" s="199"/>
      <c r="H49" s="173"/>
      <c r="I49" s="172"/>
    </row>
    <row r="50" spans="1:9" s="8" customFormat="1" ht="15">
      <c r="A50" s="172"/>
      <c r="B50" s="171"/>
      <c r="C50" s="27" t="s">
        <v>523</v>
      </c>
      <c r="D50" s="31">
        <v>14509.387</v>
      </c>
      <c r="E50" s="32">
        <f>3846.66567+9781.55383</f>
        <v>13628.219500000001</v>
      </c>
      <c r="F50" s="172"/>
      <c r="G50" s="199"/>
      <c r="H50" s="173"/>
      <c r="I50" s="172"/>
    </row>
    <row r="51" spans="1:9" s="8" customFormat="1" ht="15" customHeight="1">
      <c r="A51" s="172"/>
      <c r="B51" s="171"/>
      <c r="C51" s="27" t="s">
        <v>524</v>
      </c>
      <c r="D51" s="31">
        <v>372.636</v>
      </c>
      <c r="E51" s="32">
        <f>259.03473+98.80362</f>
        <v>357.83835</v>
      </c>
      <c r="F51" s="172"/>
      <c r="G51" s="199"/>
      <c r="H51" s="173"/>
      <c r="I51" s="172"/>
    </row>
    <row r="52" spans="1:9" s="8" customFormat="1" ht="13.5" customHeight="1">
      <c r="A52" s="172" t="s">
        <v>552</v>
      </c>
      <c r="B52" s="171" t="s">
        <v>534</v>
      </c>
      <c r="C52" s="27" t="s">
        <v>522</v>
      </c>
      <c r="D52" s="38">
        <v>367580.297</v>
      </c>
      <c r="E52" s="35">
        <f>E53+E54+E55</f>
        <v>257449.10046</v>
      </c>
      <c r="F52" s="148" t="s">
        <v>542</v>
      </c>
      <c r="G52" s="199"/>
      <c r="H52" s="203" t="s">
        <v>528</v>
      </c>
      <c r="I52" s="203"/>
    </row>
    <row r="53" spans="1:9" s="8" customFormat="1" ht="14.25" customHeight="1">
      <c r="A53" s="172"/>
      <c r="B53" s="171"/>
      <c r="C53" s="27" t="s">
        <v>525</v>
      </c>
      <c r="D53" s="38">
        <v>311976.7</v>
      </c>
      <c r="E53" s="35">
        <v>218504.96697</v>
      </c>
      <c r="F53" s="131"/>
      <c r="G53" s="199"/>
      <c r="H53" s="172"/>
      <c r="I53" s="172"/>
    </row>
    <row r="54" spans="1:9" s="8" customFormat="1" ht="13.5" customHeight="1">
      <c r="A54" s="172"/>
      <c r="B54" s="171"/>
      <c r="C54" s="27" t="s">
        <v>523</v>
      </c>
      <c r="D54" s="38">
        <v>51384.397</v>
      </c>
      <c r="E54" s="35">
        <v>35989.05331</v>
      </c>
      <c r="F54" s="131"/>
      <c r="G54" s="199"/>
      <c r="H54" s="172"/>
      <c r="I54" s="172"/>
    </row>
    <row r="55" spans="1:9" s="8" customFormat="1" ht="14.25" customHeight="1">
      <c r="A55" s="172"/>
      <c r="B55" s="171"/>
      <c r="C55" s="27" t="s">
        <v>524</v>
      </c>
      <c r="D55" s="38">
        <v>4219.2</v>
      </c>
      <c r="E55" s="35">
        <v>2955.08018</v>
      </c>
      <c r="F55" s="132"/>
      <c r="G55" s="200"/>
      <c r="H55" s="172"/>
      <c r="I55" s="172"/>
    </row>
    <row r="56" spans="1:9" s="46" customFormat="1" ht="33" customHeight="1">
      <c r="A56" s="202" t="s">
        <v>773</v>
      </c>
      <c r="B56" s="202"/>
      <c r="C56" s="202"/>
      <c r="D56" s="202"/>
      <c r="E56" s="202"/>
      <c r="F56" s="202"/>
      <c r="G56" s="202"/>
      <c r="H56" s="202"/>
      <c r="I56" s="202"/>
    </row>
    <row r="57" spans="1:9" s="46" customFormat="1" ht="15">
      <c r="A57" s="234"/>
      <c r="B57" s="268" t="s">
        <v>649</v>
      </c>
      <c r="C57" s="27" t="s">
        <v>522</v>
      </c>
      <c r="D57" s="102">
        <f>SUM(D60:D224)</f>
        <v>114068.09999999999</v>
      </c>
      <c r="E57" s="102">
        <f>SUM(E60:E224)</f>
        <v>41435.4</v>
      </c>
      <c r="F57" s="271" t="s">
        <v>650</v>
      </c>
      <c r="G57" s="274" t="s">
        <v>15</v>
      </c>
      <c r="H57" s="198"/>
      <c r="I57" s="277"/>
    </row>
    <row r="58" spans="1:9" s="46" customFormat="1" ht="29.25" customHeight="1">
      <c r="A58" s="235"/>
      <c r="B58" s="269"/>
      <c r="C58" s="27" t="s">
        <v>524</v>
      </c>
      <c r="D58" s="102">
        <f>D64+D65+D66+D67+D68+D69+D71+D72+D73+D75+D76+D77+D79+D80+D81+D82+D83+D84+D91+D92+D94+D95+D102+D103+D104+D105+D106+D107+D108+D111+D113+D114+D116+D117+D118+D120+D124+D125+D127+D128+D129+D130+D132+D133+D134+D135+D136+D138+D139+D141+D144+D145+D150+D151+D152+D153+D156+D157+D159+D161+D163+D164+D166+D167+D172+D174+D175+D178+D180+D182+D183+D184+D185+D186+D188+D190+D191+D193+D196+D198+D201+D202+D203+D204+D206+D207+D208+D210+D211+D212+D214+D215+D216+D217+D218+D219+D220+D222+D223+D224</f>
        <v>53457.70000000001</v>
      </c>
      <c r="E58" s="102">
        <f>E64+E65+E66+E67+E68+E69+E71+E72+E73+E75+E76+E77+E79+E80+E81+E82+E83+E84+E91+E92+E94+E95+E102+E103+E104+E105+E106+E107+E108+E111+E113+E114+E116+E117+E118+E120+E124+E125+E127+E128+E129+E130+E132+E133+E134+E135+E136+E138+E139+E141+E144+E145+E150+E151+E152+E153+E156+E157+E159+E161+E163+E164+E166+E167+E172+E174+E175+E178+E180+E182+E183+E184+E185+E186+E188+E190+E191+E193+E196+E198+E201+E202+E203+E204+E206+E207+E208+E210+E211+E212+E214+E215+E216+E217+E218+E219+E220+E222+E223+E224</f>
        <v>34557.3</v>
      </c>
      <c r="F58" s="272"/>
      <c r="G58" s="275"/>
      <c r="H58" s="199"/>
      <c r="I58" s="278"/>
    </row>
    <row r="59" spans="1:9" s="46" customFormat="1" ht="29.25" customHeight="1">
      <c r="A59" s="236"/>
      <c r="B59" s="270"/>
      <c r="C59" s="27" t="s">
        <v>523</v>
      </c>
      <c r="D59" s="102">
        <f>D60+D61+D62+D63+D70+D74+D78+D85+D86+D87+D88+D89+D90+D93+D96+D97+D98+D99+D100+D101+D109+D110+D112+D115+D119+D121+D122+D123+D126+D131+D137+D140+D142+D143+D146+D147+D148+D149+D154+D155+D158+D160+D162+D165+D168+D169+D170+D171+D173+D176+D177+D179+D181+D187+D189+D192+D194+D195+D197+D199+D200+D205+D209+D213+D221</f>
        <v>60610.399999999994</v>
      </c>
      <c r="E59" s="102">
        <f>E60+E61+E62+E63+E70+E74+E78+E85+E86+E87+E88+E89+E90+E93+E96+E97+E98+E99+E100+E101+E109+E110+E112+E115+E119+E121+E122+E123+E126+E131+E137+E140+E142+E143+E146+E147+E148+E149+E154+E155+E158+E160+E162+E165+E168+E169+E170+E171+E173+E176+E177+E179+E181+E187+E189+E192+E194+E195+E197+E199+E200+E205+E209+E213+E221</f>
        <v>6878.099999999999</v>
      </c>
      <c r="F59" s="273"/>
      <c r="G59" s="276"/>
      <c r="H59" s="200"/>
      <c r="I59" s="279"/>
    </row>
    <row r="60" spans="1:9" s="61" customFormat="1" ht="58.5" customHeight="1">
      <c r="A60" s="75" t="s">
        <v>744</v>
      </c>
      <c r="B60" s="76" t="s">
        <v>134</v>
      </c>
      <c r="C60" s="65" t="s">
        <v>523</v>
      </c>
      <c r="D60" s="57">
        <v>1539.6</v>
      </c>
      <c r="E60" s="62"/>
      <c r="F60" s="77" t="s">
        <v>135</v>
      </c>
      <c r="G60" s="78" t="s">
        <v>654</v>
      </c>
      <c r="H60" s="44" t="s">
        <v>528</v>
      </c>
      <c r="I60" s="62"/>
    </row>
    <row r="61" spans="1:9" s="61" customFormat="1" ht="45">
      <c r="A61" s="75" t="s">
        <v>624</v>
      </c>
      <c r="B61" s="76" t="s">
        <v>136</v>
      </c>
      <c r="C61" s="65" t="s">
        <v>523</v>
      </c>
      <c r="D61" s="57">
        <v>175</v>
      </c>
      <c r="E61" s="57">
        <v>175</v>
      </c>
      <c r="F61" s="77" t="s">
        <v>135</v>
      </c>
      <c r="G61" s="78" t="s">
        <v>654</v>
      </c>
      <c r="H61" s="44" t="s">
        <v>26</v>
      </c>
      <c r="I61" s="62"/>
    </row>
    <row r="62" spans="1:9" s="61" customFormat="1" ht="30" customHeight="1">
      <c r="A62" s="75" t="s">
        <v>639</v>
      </c>
      <c r="B62" s="76" t="s">
        <v>137</v>
      </c>
      <c r="C62" s="65" t="s">
        <v>523</v>
      </c>
      <c r="D62" s="57">
        <v>145</v>
      </c>
      <c r="E62" s="57">
        <v>145</v>
      </c>
      <c r="F62" s="77" t="s">
        <v>135</v>
      </c>
      <c r="G62" s="78" t="s">
        <v>654</v>
      </c>
      <c r="H62" s="44" t="s">
        <v>26</v>
      </c>
      <c r="I62" s="62"/>
    </row>
    <row r="63" spans="1:9" s="61" customFormat="1" ht="30" customHeight="1">
      <c r="A63" s="75" t="s">
        <v>643</v>
      </c>
      <c r="B63" s="76" t="s">
        <v>138</v>
      </c>
      <c r="C63" s="65" t="s">
        <v>523</v>
      </c>
      <c r="D63" s="57">
        <v>60</v>
      </c>
      <c r="E63" s="57"/>
      <c r="F63" s="77" t="s">
        <v>135</v>
      </c>
      <c r="G63" s="78" t="s">
        <v>654</v>
      </c>
      <c r="H63" s="44" t="s">
        <v>528</v>
      </c>
      <c r="I63" s="62"/>
    </row>
    <row r="64" spans="1:9" s="61" customFormat="1" ht="45">
      <c r="A64" s="75" t="s">
        <v>718</v>
      </c>
      <c r="B64" s="76" t="s">
        <v>652</v>
      </c>
      <c r="C64" s="100" t="s">
        <v>524</v>
      </c>
      <c r="D64" s="57">
        <v>229.8</v>
      </c>
      <c r="E64" s="57">
        <v>229.8</v>
      </c>
      <c r="F64" s="77" t="s">
        <v>663</v>
      </c>
      <c r="G64" s="78" t="s">
        <v>654</v>
      </c>
      <c r="H64" s="44" t="s">
        <v>26</v>
      </c>
      <c r="I64" s="77"/>
    </row>
    <row r="65" spans="1:9" s="61" customFormat="1" ht="58.5" customHeight="1">
      <c r="A65" s="75" t="s">
        <v>766</v>
      </c>
      <c r="B65" s="76" t="s">
        <v>707</v>
      </c>
      <c r="C65" s="100" t="s">
        <v>524</v>
      </c>
      <c r="D65" s="57">
        <v>206.3</v>
      </c>
      <c r="E65" s="57"/>
      <c r="F65" s="77" t="s">
        <v>687</v>
      </c>
      <c r="G65" s="78" t="s">
        <v>654</v>
      </c>
      <c r="H65" s="44" t="s">
        <v>528</v>
      </c>
      <c r="I65" s="77" t="s">
        <v>232</v>
      </c>
    </row>
    <row r="66" spans="1:9" s="61" customFormat="1" ht="45">
      <c r="A66" s="75" t="s">
        <v>768</v>
      </c>
      <c r="B66" s="76" t="s">
        <v>708</v>
      </c>
      <c r="C66" s="100" t="s">
        <v>524</v>
      </c>
      <c r="D66" s="57">
        <v>250</v>
      </c>
      <c r="E66" s="57">
        <v>250</v>
      </c>
      <c r="F66" s="77" t="s">
        <v>658</v>
      </c>
      <c r="G66" s="78" t="s">
        <v>654</v>
      </c>
      <c r="H66" s="44" t="s">
        <v>26</v>
      </c>
      <c r="I66" s="103"/>
    </row>
    <row r="67" spans="1:9" s="61" customFormat="1" ht="30">
      <c r="A67" s="75" t="s">
        <v>251</v>
      </c>
      <c r="B67" s="76" t="s">
        <v>139</v>
      </c>
      <c r="C67" s="100" t="s">
        <v>524</v>
      </c>
      <c r="D67" s="57">
        <v>400</v>
      </c>
      <c r="E67" s="57">
        <v>400</v>
      </c>
      <c r="F67" s="77" t="s">
        <v>140</v>
      </c>
      <c r="G67" s="78" t="s">
        <v>654</v>
      </c>
      <c r="H67" s="44" t="s">
        <v>26</v>
      </c>
      <c r="I67" s="62"/>
    </row>
    <row r="68" spans="1:9" s="61" customFormat="1" ht="30">
      <c r="A68" s="75" t="s">
        <v>252</v>
      </c>
      <c r="B68" s="76" t="s">
        <v>141</v>
      </c>
      <c r="C68" s="100" t="s">
        <v>524</v>
      </c>
      <c r="D68" s="57">
        <v>274</v>
      </c>
      <c r="E68" s="57">
        <v>274</v>
      </c>
      <c r="F68" s="77" t="s">
        <v>687</v>
      </c>
      <c r="G68" s="78" t="s">
        <v>654</v>
      </c>
      <c r="H68" s="44" t="s">
        <v>26</v>
      </c>
      <c r="I68" s="62"/>
    </row>
    <row r="69" spans="1:9" s="61" customFormat="1" ht="60">
      <c r="A69" s="75" t="s">
        <v>253</v>
      </c>
      <c r="B69" s="76" t="s">
        <v>142</v>
      </c>
      <c r="C69" s="100" t="s">
        <v>524</v>
      </c>
      <c r="D69" s="57">
        <v>1600</v>
      </c>
      <c r="E69" s="57"/>
      <c r="F69" s="77" t="s">
        <v>687</v>
      </c>
      <c r="G69" s="78" t="s">
        <v>654</v>
      </c>
      <c r="H69" s="44" t="s">
        <v>528</v>
      </c>
      <c r="I69" s="77" t="s">
        <v>232</v>
      </c>
    </row>
    <row r="70" spans="1:9" s="61" customFormat="1" ht="30">
      <c r="A70" s="75" t="s">
        <v>254</v>
      </c>
      <c r="B70" s="76" t="s">
        <v>143</v>
      </c>
      <c r="C70" s="65" t="s">
        <v>523</v>
      </c>
      <c r="D70" s="57">
        <v>200</v>
      </c>
      <c r="E70" s="57"/>
      <c r="F70" s="77" t="s">
        <v>135</v>
      </c>
      <c r="G70" s="78" t="s">
        <v>654</v>
      </c>
      <c r="H70" s="44" t="s">
        <v>528</v>
      </c>
      <c r="I70" s="62"/>
    </row>
    <row r="71" spans="1:9" s="61" customFormat="1" ht="45.75" customHeight="1">
      <c r="A71" s="75" t="s">
        <v>255</v>
      </c>
      <c r="B71" s="76" t="s">
        <v>709</v>
      </c>
      <c r="C71" s="100" t="s">
        <v>524</v>
      </c>
      <c r="D71" s="57">
        <v>150</v>
      </c>
      <c r="E71" s="57">
        <v>150</v>
      </c>
      <c r="F71" s="77" t="s">
        <v>663</v>
      </c>
      <c r="G71" s="78" t="s">
        <v>654</v>
      </c>
      <c r="H71" s="44" t="s">
        <v>26</v>
      </c>
      <c r="I71" s="43" t="s">
        <v>160</v>
      </c>
    </row>
    <row r="72" spans="1:9" s="61" customFormat="1" ht="45.75" customHeight="1">
      <c r="A72" s="75" t="s">
        <v>256</v>
      </c>
      <c r="B72" s="76" t="s">
        <v>661</v>
      </c>
      <c r="C72" s="100" t="s">
        <v>524</v>
      </c>
      <c r="D72" s="57">
        <v>150</v>
      </c>
      <c r="E72" s="57">
        <v>150</v>
      </c>
      <c r="F72" s="77" t="s">
        <v>140</v>
      </c>
      <c r="G72" s="78" t="s">
        <v>654</v>
      </c>
      <c r="H72" s="44" t="s">
        <v>26</v>
      </c>
      <c r="I72" s="43" t="s">
        <v>161</v>
      </c>
    </row>
    <row r="73" spans="1:9" s="61" customFormat="1" ht="30">
      <c r="A73" s="75" t="s">
        <v>257</v>
      </c>
      <c r="B73" s="76" t="s">
        <v>144</v>
      </c>
      <c r="C73" s="100" t="s">
        <v>524</v>
      </c>
      <c r="D73" s="57">
        <v>355</v>
      </c>
      <c r="E73" s="57">
        <v>355</v>
      </c>
      <c r="F73" s="77" t="s">
        <v>140</v>
      </c>
      <c r="G73" s="78" t="s">
        <v>654</v>
      </c>
      <c r="H73" s="44" t="s">
        <v>26</v>
      </c>
      <c r="I73" s="62"/>
    </row>
    <row r="74" spans="1:9" s="61" customFormat="1" ht="30">
      <c r="A74" s="75" t="s">
        <v>258</v>
      </c>
      <c r="B74" s="76" t="s">
        <v>145</v>
      </c>
      <c r="C74" s="65" t="s">
        <v>523</v>
      </c>
      <c r="D74" s="57">
        <v>250</v>
      </c>
      <c r="E74" s="62"/>
      <c r="F74" s="77" t="s">
        <v>135</v>
      </c>
      <c r="G74" s="78" t="s">
        <v>654</v>
      </c>
      <c r="H74" s="44" t="s">
        <v>528</v>
      </c>
      <c r="I74" s="62"/>
    </row>
    <row r="75" spans="1:9" s="61" customFormat="1" ht="30" customHeight="1">
      <c r="A75" s="75" t="s">
        <v>259</v>
      </c>
      <c r="B75" s="76" t="s">
        <v>665</v>
      </c>
      <c r="C75" s="100" t="s">
        <v>524</v>
      </c>
      <c r="D75" s="57">
        <v>400</v>
      </c>
      <c r="E75" s="57">
        <v>400</v>
      </c>
      <c r="F75" s="77" t="s">
        <v>701</v>
      </c>
      <c r="G75" s="78" t="s">
        <v>654</v>
      </c>
      <c r="H75" s="77" t="s">
        <v>26</v>
      </c>
      <c r="I75" s="103"/>
    </row>
    <row r="76" spans="1:9" s="61" customFormat="1" ht="30">
      <c r="A76" s="75" t="s">
        <v>260</v>
      </c>
      <c r="B76" s="76" t="s">
        <v>146</v>
      </c>
      <c r="C76" s="100" t="s">
        <v>524</v>
      </c>
      <c r="D76" s="57">
        <v>16.4</v>
      </c>
      <c r="E76" s="57">
        <v>16.4</v>
      </c>
      <c r="F76" s="77" t="s">
        <v>653</v>
      </c>
      <c r="G76" s="78" t="s">
        <v>654</v>
      </c>
      <c r="H76" s="77" t="s">
        <v>26</v>
      </c>
      <c r="I76" s="62"/>
    </row>
    <row r="77" spans="1:9" s="61" customFormat="1" ht="30">
      <c r="A77" s="75" t="s">
        <v>261</v>
      </c>
      <c r="B77" s="105" t="s">
        <v>147</v>
      </c>
      <c r="C77" s="100" t="s">
        <v>524</v>
      </c>
      <c r="D77" s="57">
        <v>10.7</v>
      </c>
      <c r="E77" s="57">
        <v>10.7</v>
      </c>
      <c r="F77" s="78" t="s">
        <v>663</v>
      </c>
      <c r="G77" s="78" t="s">
        <v>654</v>
      </c>
      <c r="H77" s="77" t="s">
        <v>26</v>
      </c>
      <c r="I77" s="62"/>
    </row>
    <row r="78" spans="1:9" s="61" customFormat="1" ht="45">
      <c r="A78" s="75" t="s">
        <v>262</v>
      </c>
      <c r="B78" s="76" t="s">
        <v>148</v>
      </c>
      <c r="C78" s="65" t="s">
        <v>523</v>
      </c>
      <c r="D78" s="57">
        <v>62.1</v>
      </c>
      <c r="E78" s="62"/>
      <c r="F78" s="77" t="s">
        <v>135</v>
      </c>
      <c r="G78" s="78" t="s">
        <v>654</v>
      </c>
      <c r="H78" s="44" t="s">
        <v>528</v>
      </c>
      <c r="I78" s="62"/>
    </row>
    <row r="79" spans="1:9" s="61" customFormat="1" ht="30" customHeight="1">
      <c r="A79" s="75" t="s">
        <v>263</v>
      </c>
      <c r="B79" s="76" t="s">
        <v>775</v>
      </c>
      <c r="C79" s="100" t="s">
        <v>524</v>
      </c>
      <c r="D79" s="57">
        <v>29.2</v>
      </c>
      <c r="E79" s="57">
        <v>29.2</v>
      </c>
      <c r="F79" s="77" t="s">
        <v>658</v>
      </c>
      <c r="G79" s="78" t="s">
        <v>654</v>
      </c>
      <c r="H79" s="77" t="s">
        <v>26</v>
      </c>
      <c r="I79" s="103"/>
    </row>
    <row r="80" spans="1:9" s="61" customFormat="1" ht="30">
      <c r="A80" s="75" t="s">
        <v>264</v>
      </c>
      <c r="B80" s="105" t="s">
        <v>149</v>
      </c>
      <c r="C80" s="100" t="s">
        <v>524</v>
      </c>
      <c r="D80" s="57">
        <v>62.1</v>
      </c>
      <c r="E80" s="57">
        <v>62.1</v>
      </c>
      <c r="F80" s="78" t="s">
        <v>140</v>
      </c>
      <c r="G80" s="78" t="s">
        <v>654</v>
      </c>
      <c r="H80" s="77" t="s">
        <v>26</v>
      </c>
      <c r="I80" s="62"/>
    </row>
    <row r="81" spans="1:9" s="61" customFormat="1" ht="60">
      <c r="A81" s="75" t="s">
        <v>265</v>
      </c>
      <c r="B81" s="76" t="s">
        <v>710</v>
      </c>
      <c r="C81" s="100" t="s">
        <v>524</v>
      </c>
      <c r="D81" s="57">
        <v>1011.2</v>
      </c>
      <c r="E81" s="57"/>
      <c r="F81" s="77" t="s">
        <v>687</v>
      </c>
      <c r="G81" s="78" t="s">
        <v>654</v>
      </c>
      <c r="H81" s="44" t="s">
        <v>528</v>
      </c>
      <c r="I81" s="77" t="s">
        <v>232</v>
      </c>
    </row>
    <row r="82" spans="1:9" s="61" customFormat="1" ht="59.25" customHeight="1">
      <c r="A82" s="75" t="s">
        <v>266</v>
      </c>
      <c r="B82" s="76" t="s">
        <v>669</v>
      </c>
      <c r="C82" s="100" t="s">
        <v>524</v>
      </c>
      <c r="D82" s="57">
        <v>595.3</v>
      </c>
      <c r="E82" s="57"/>
      <c r="F82" s="77" t="s">
        <v>687</v>
      </c>
      <c r="G82" s="78" t="s">
        <v>654</v>
      </c>
      <c r="H82" s="44" t="s">
        <v>528</v>
      </c>
      <c r="I82" s="77" t="s">
        <v>232</v>
      </c>
    </row>
    <row r="83" spans="1:9" s="61" customFormat="1" ht="87.75" customHeight="1">
      <c r="A83" s="75" t="s">
        <v>267</v>
      </c>
      <c r="B83" s="76" t="s">
        <v>711</v>
      </c>
      <c r="C83" s="100" t="s">
        <v>524</v>
      </c>
      <c r="D83" s="57">
        <v>252.2</v>
      </c>
      <c r="E83" s="57">
        <v>50</v>
      </c>
      <c r="F83" s="77" t="s">
        <v>687</v>
      </c>
      <c r="G83" s="78" t="s">
        <v>654</v>
      </c>
      <c r="H83" s="44" t="s">
        <v>528</v>
      </c>
      <c r="I83" s="77" t="s">
        <v>233</v>
      </c>
    </row>
    <row r="84" spans="1:9" s="61" customFormat="1" ht="60">
      <c r="A84" s="75" t="s">
        <v>268</v>
      </c>
      <c r="B84" s="76" t="s">
        <v>150</v>
      </c>
      <c r="C84" s="100" t="s">
        <v>524</v>
      </c>
      <c r="D84" s="57">
        <v>800</v>
      </c>
      <c r="E84" s="62"/>
      <c r="F84" s="77" t="s">
        <v>687</v>
      </c>
      <c r="G84" s="78" t="s">
        <v>654</v>
      </c>
      <c r="H84" s="44" t="s">
        <v>528</v>
      </c>
      <c r="I84" s="77" t="s">
        <v>232</v>
      </c>
    </row>
    <row r="85" spans="1:9" s="61" customFormat="1" ht="30">
      <c r="A85" s="75" t="s">
        <v>269</v>
      </c>
      <c r="B85" s="76" t="s">
        <v>151</v>
      </c>
      <c r="C85" s="65" t="s">
        <v>523</v>
      </c>
      <c r="D85" s="57">
        <v>194.3</v>
      </c>
      <c r="E85" s="62"/>
      <c r="F85" s="77" t="s">
        <v>135</v>
      </c>
      <c r="G85" s="78" t="s">
        <v>654</v>
      </c>
      <c r="H85" s="44" t="s">
        <v>528</v>
      </c>
      <c r="I85" s="62"/>
    </row>
    <row r="86" spans="1:9" s="61" customFormat="1" ht="30">
      <c r="A86" s="75" t="s">
        <v>270</v>
      </c>
      <c r="B86" s="76" t="s">
        <v>152</v>
      </c>
      <c r="C86" s="65" t="s">
        <v>523</v>
      </c>
      <c r="D86" s="57">
        <v>900</v>
      </c>
      <c r="E86" s="62"/>
      <c r="F86" s="77" t="s">
        <v>135</v>
      </c>
      <c r="G86" s="78" t="s">
        <v>654</v>
      </c>
      <c r="H86" s="44" t="s">
        <v>528</v>
      </c>
      <c r="I86" s="62"/>
    </row>
    <row r="87" spans="1:9" s="61" customFormat="1" ht="45">
      <c r="A87" s="75" t="s">
        <v>271</v>
      </c>
      <c r="B87" s="76" t="s">
        <v>153</v>
      </c>
      <c r="C87" s="65" t="s">
        <v>523</v>
      </c>
      <c r="D87" s="57">
        <v>711.9</v>
      </c>
      <c r="E87" s="62"/>
      <c r="F87" s="77" t="s">
        <v>135</v>
      </c>
      <c r="G87" s="78" t="s">
        <v>654</v>
      </c>
      <c r="H87" s="44" t="s">
        <v>528</v>
      </c>
      <c r="I87" s="62"/>
    </row>
    <row r="88" spans="1:9" s="61" customFormat="1" ht="30">
      <c r="A88" s="75" t="s">
        <v>272</v>
      </c>
      <c r="B88" s="76" t="s">
        <v>154</v>
      </c>
      <c r="C88" s="65" t="s">
        <v>523</v>
      </c>
      <c r="D88" s="57">
        <v>1245</v>
      </c>
      <c r="E88" s="62"/>
      <c r="F88" s="77" t="s">
        <v>135</v>
      </c>
      <c r="G88" s="78" t="s">
        <v>654</v>
      </c>
      <c r="H88" s="44" t="s">
        <v>528</v>
      </c>
      <c r="I88" s="62"/>
    </row>
    <row r="89" spans="1:9" s="61" customFormat="1" ht="30">
      <c r="A89" s="75" t="s">
        <v>273</v>
      </c>
      <c r="B89" s="76" t="s">
        <v>155</v>
      </c>
      <c r="C89" s="65" t="s">
        <v>523</v>
      </c>
      <c r="D89" s="57">
        <v>300</v>
      </c>
      <c r="E89" s="62"/>
      <c r="F89" s="77" t="s">
        <v>135</v>
      </c>
      <c r="G89" s="78" t="s">
        <v>654</v>
      </c>
      <c r="H89" s="44" t="s">
        <v>528</v>
      </c>
      <c r="I89" s="62"/>
    </row>
    <row r="90" spans="1:9" s="61" customFormat="1" ht="30">
      <c r="A90" s="75" t="s">
        <v>274</v>
      </c>
      <c r="B90" s="105" t="s">
        <v>156</v>
      </c>
      <c r="C90" s="65" t="s">
        <v>523</v>
      </c>
      <c r="D90" s="57">
        <v>272</v>
      </c>
      <c r="E90" s="57">
        <v>272</v>
      </c>
      <c r="F90" s="78" t="s">
        <v>135</v>
      </c>
      <c r="G90" s="78" t="s">
        <v>654</v>
      </c>
      <c r="H90" s="44" t="s">
        <v>234</v>
      </c>
      <c r="I90" s="62"/>
    </row>
    <row r="91" spans="1:9" s="61" customFormat="1" ht="60">
      <c r="A91" s="75" t="s">
        <v>275</v>
      </c>
      <c r="B91" s="76" t="s">
        <v>157</v>
      </c>
      <c r="C91" s="100" t="s">
        <v>524</v>
      </c>
      <c r="D91" s="57">
        <v>50</v>
      </c>
      <c r="E91" s="62"/>
      <c r="F91" s="77" t="s">
        <v>687</v>
      </c>
      <c r="G91" s="78" t="s">
        <v>654</v>
      </c>
      <c r="H91" s="44" t="s">
        <v>528</v>
      </c>
      <c r="I91" s="77" t="s">
        <v>232</v>
      </c>
    </row>
    <row r="92" spans="1:9" s="61" customFormat="1" ht="45">
      <c r="A92" s="75" t="s">
        <v>276</v>
      </c>
      <c r="B92" s="76" t="s">
        <v>158</v>
      </c>
      <c r="C92" s="100" t="s">
        <v>524</v>
      </c>
      <c r="D92" s="57">
        <v>64.6</v>
      </c>
      <c r="E92" s="57">
        <v>64.6</v>
      </c>
      <c r="F92" s="77" t="s">
        <v>663</v>
      </c>
      <c r="G92" s="78" t="s">
        <v>654</v>
      </c>
      <c r="H92" s="77" t="s">
        <v>26</v>
      </c>
      <c r="I92" s="62"/>
    </row>
    <row r="93" spans="1:9" s="61" customFormat="1" ht="30">
      <c r="A93" s="75" t="s">
        <v>277</v>
      </c>
      <c r="B93" s="76" t="s">
        <v>159</v>
      </c>
      <c r="C93" s="65" t="s">
        <v>523</v>
      </c>
      <c r="D93" s="57">
        <v>98.5</v>
      </c>
      <c r="E93" s="62"/>
      <c r="F93" s="77" t="s">
        <v>135</v>
      </c>
      <c r="G93" s="78" t="s">
        <v>654</v>
      </c>
      <c r="H93" s="44" t="s">
        <v>528</v>
      </c>
      <c r="I93" s="62"/>
    </row>
    <row r="94" spans="1:9" s="61" customFormat="1" ht="46.5" customHeight="1">
      <c r="A94" s="75" t="s">
        <v>278</v>
      </c>
      <c r="B94" s="76" t="s">
        <v>712</v>
      </c>
      <c r="C94" s="100" t="s">
        <v>524</v>
      </c>
      <c r="D94" s="57">
        <v>150</v>
      </c>
      <c r="E94" s="57">
        <v>150</v>
      </c>
      <c r="F94" s="78" t="s">
        <v>140</v>
      </c>
      <c r="G94" s="78" t="s">
        <v>654</v>
      </c>
      <c r="H94" s="77" t="s">
        <v>26</v>
      </c>
      <c r="I94" s="43" t="s">
        <v>160</v>
      </c>
    </row>
    <row r="95" spans="1:9" s="61" customFormat="1" ht="30">
      <c r="A95" s="75" t="s">
        <v>279</v>
      </c>
      <c r="B95" s="76" t="s">
        <v>162</v>
      </c>
      <c r="C95" s="100" t="s">
        <v>524</v>
      </c>
      <c r="D95" s="57">
        <v>200</v>
      </c>
      <c r="E95" s="57">
        <v>200</v>
      </c>
      <c r="F95" s="77" t="s">
        <v>687</v>
      </c>
      <c r="G95" s="78" t="s">
        <v>654</v>
      </c>
      <c r="H95" s="77" t="s">
        <v>26</v>
      </c>
      <c r="I95" s="62"/>
    </row>
    <row r="96" spans="1:9" s="61" customFormat="1" ht="45">
      <c r="A96" s="75" t="s">
        <v>280</v>
      </c>
      <c r="B96" s="76" t="s">
        <v>163</v>
      </c>
      <c r="C96" s="65" t="s">
        <v>523</v>
      </c>
      <c r="D96" s="57">
        <v>339.1</v>
      </c>
      <c r="E96" s="62"/>
      <c r="F96" s="77" t="s">
        <v>135</v>
      </c>
      <c r="G96" s="78" t="s">
        <v>654</v>
      </c>
      <c r="H96" s="44" t="s">
        <v>528</v>
      </c>
      <c r="I96" s="62"/>
    </row>
    <row r="97" spans="1:9" s="61" customFormat="1" ht="45">
      <c r="A97" s="75" t="s">
        <v>281</v>
      </c>
      <c r="B97" s="76" t="s">
        <v>164</v>
      </c>
      <c r="C97" s="65" t="s">
        <v>523</v>
      </c>
      <c r="D97" s="57">
        <v>713.8</v>
      </c>
      <c r="E97" s="57"/>
      <c r="F97" s="77" t="s">
        <v>135</v>
      </c>
      <c r="G97" s="78" t="s">
        <v>654</v>
      </c>
      <c r="H97" s="44" t="s">
        <v>528</v>
      </c>
      <c r="I97" s="62"/>
    </row>
    <row r="98" spans="1:9" s="61" customFormat="1" ht="30.75" customHeight="1">
      <c r="A98" s="75" t="s">
        <v>282</v>
      </c>
      <c r="B98" s="76" t="s">
        <v>235</v>
      </c>
      <c r="C98" s="65" t="s">
        <v>523</v>
      </c>
      <c r="D98" s="57">
        <v>450</v>
      </c>
      <c r="E98" s="62"/>
      <c r="F98" s="77" t="s">
        <v>135</v>
      </c>
      <c r="G98" s="78" t="s">
        <v>654</v>
      </c>
      <c r="H98" s="44" t="s">
        <v>528</v>
      </c>
      <c r="I98" s="77"/>
    </row>
    <row r="99" spans="1:9" s="61" customFormat="1" ht="30">
      <c r="A99" s="75" t="s">
        <v>283</v>
      </c>
      <c r="B99" s="76" t="s">
        <v>236</v>
      </c>
      <c r="C99" s="65" t="s">
        <v>523</v>
      </c>
      <c r="D99" s="57">
        <v>150.9</v>
      </c>
      <c r="E99" s="57">
        <v>150.9</v>
      </c>
      <c r="F99" s="77" t="s">
        <v>135</v>
      </c>
      <c r="G99" s="78" t="s">
        <v>654</v>
      </c>
      <c r="H99" s="44" t="s">
        <v>234</v>
      </c>
      <c r="I99" s="77"/>
    </row>
    <row r="100" spans="1:9" s="61" customFormat="1" ht="45.75" customHeight="1">
      <c r="A100" s="75" t="s">
        <v>284</v>
      </c>
      <c r="B100" s="76" t="s">
        <v>165</v>
      </c>
      <c r="C100" s="65" t="s">
        <v>523</v>
      </c>
      <c r="D100" s="57">
        <v>757.1</v>
      </c>
      <c r="E100" s="62"/>
      <c r="F100" s="77" t="s">
        <v>135</v>
      </c>
      <c r="G100" s="78" t="s">
        <v>654</v>
      </c>
      <c r="H100" s="44" t="s">
        <v>528</v>
      </c>
      <c r="I100" s="62"/>
    </row>
    <row r="101" spans="1:9" s="61" customFormat="1" ht="60" customHeight="1">
      <c r="A101" s="75" t="s">
        <v>285</v>
      </c>
      <c r="B101" s="76" t="s">
        <v>166</v>
      </c>
      <c r="C101" s="65" t="s">
        <v>523</v>
      </c>
      <c r="D101" s="57">
        <v>484.3</v>
      </c>
      <c r="E101" s="62"/>
      <c r="F101" s="77" t="s">
        <v>135</v>
      </c>
      <c r="G101" s="78" t="s">
        <v>654</v>
      </c>
      <c r="H101" s="44" t="s">
        <v>528</v>
      </c>
      <c r="I101" s="62"/>
    </row>
    <row r="102" spans="1:9" s="61" customFormat="1" ht="75" customHeight="1">
      <c r="A102" s="75" t="s">
        <v>286</v>
      </c>
      <c r="B102" s="76" t="s">
        <v>774</v>
      </c>
      <c r="C102" s="100" t="s">
        <v>524</v>
      </c>
      <c r="D102" s="57">
        <v>180</v>
      </c>
      <c r="E102" s="57">
        <v>180</v>
      </c>
      <c r="F102" s="77" t="s">
        <v>653</v>
      </c>
      <c r="G102" s="78" t="s">
        <v>654</v>
      </c>
      <c r="H102" s="77" t="s">
        <v>26</v>
      </c>
      <c r="I102" s="103"/>
    </row>
    <row r="103" spans="1:9" s="61" customFormat="1" ht="45" customHeight="1">
      <c r="A103" s="75" t="s">
        <v>287</v>
      </c>
      <c r="B103" s="76" t="s">
        <v>238</v>
      </c>
      <c r="C103" s="100" t="s">
        <v>524</v>
      </c>
      <c r="D103" s="57">
        <v>2622.8</v>
      </c>
      <c r="E103" s="57">
        <v>2622.8</v>
      </c>
      <c r="F103" s="77" t="s">
        <v>167</v>
      </c>
      <c r="G103" s="78" t="s">
        <v>654</v>
      </c>
      <c r="H103" s="77" t="s">
        <v>26</v>
      </c>
      <c r="I103" s="62"/>
    </row>
    <row r="104" spans="1:9" s="61" customFormat="1" ht="60">
      <c r="A104" s="75" t="s">
        <v>288</v>
      </c>
      <c r="B104" s="76" t="s">
        <v>237</v>
      </c>
      <c r="C104" s="100" t="s">
        <v>524</v>
      </c>
      <c r="D104" s="57">
        <v>413</v>
      </c>
      <c r="E104" s="57"/>
      <c r="F104" s="77" t="s">
        <v>167</v>
      </c>
      <c r="G104" s="78" t="s">
        <v>654</v>
      </c>
      <c r="H104" s="44" t="s">
        <v>528</v>
      </c>
      <c r="I104" s="77" t="s">
        <v>232</v>
      </c>
    </row>
    <row r="105" spans="1:9" s="61" customFormat="1" ht="60">
      <c r="A105" s="75" t="s">
        <v>289</v>
      </c>
      <c r="B105" s="76" t="s">
        <v>168</v>
      </c>
      <c r="C105" s="100" t="s">
        <v>524</v>
      </c>
      <c r="D105" s="57">
        <v>710.4</v>
      </c>
      <c r="E105" s="62"/>
      <c r="F105" s="77" t="s">
        <v>687</v>
      </c>
      <c r="G105" s="78" t="s">
        <v>654</v>
      </c>
      <c r="H105" s="44" t="s">
        <v>528</v>
      </c>
      <c r="I105" s="77" t="s">
        <v>232</v>
      </c>
    </row>
    <row r="106" spans="1:9" s="61" customFormat="1" ht="30" customHeight="1">
      <c r="A106" s="75" t="s">
        <v>290</v>
      </c>
      <c r="B106" s="76" t="s">
        <v>169</v>
      </c>
      <c r="C106" s="100" t="s">
        <v>524</v>
      </c>
      <c r="D106" s="57">
        <v>36.2</v>
      </c>
      <c r="E106" s="57">
        <v>36.2</v>
      </c>
      <c r="F106" s="77" t="s">
        <v>687</v>
      </c>
      <c r="G106" s="78" t="s">
        <v>654</v>
      </c>
      <c r="H106" s="77" t="s">
        <v>26</v>
      </c>
      <c r="I106" s="62"/>
    </row>
    <row r="107" spans="1:9" s="61" customFormat="1" ht="30" customHeight="1">
      <c r="A107" s="75" t="s">
        <v>291</v>
      </c>
      <c r="B107" s="76" t="s">
        <v>407</v>
      </c>
      <c r="C107" s="100" t="s">
        <v>524</v>
      </c>
      <c r="D107" s="57">
        <v>46.5</v>
      </c>
      <c r="E107" s="57">
        <v>46.5</v>
      </c>
      <c r="F107" s="77" t="s">
        <v>140</v>
      </c>
      <c r="G107" s="78" t="s">
        <v>654</v>
      </c>
      <c r="H107" s="77" t="s">
        <v>26</v>
      </c>
      <c r="I107" s="62"/>
    </row>
    <row r="108" spans="1:9" s="61" customFormat="1" ht="30" customHeight="1">
      <c r="A108" s="75" t="s">
        <v>292</v>
      </c>
      <c r="B108" s="76" t="s">
        <v>713</v>
      </c>
      <c r="C108" s="100" t="s">
        <v>524</v>
      </c>
      <c r="D108" s="57">
        <v>150</v>
      </c>
      <c r="E108" s="57">
        <v>150</v>
      </c>
      <c r="F108" s="77" t="s">
        <v>140</v>
      </c>
      <c r="G108" s="78" t="s">
        <v>654</v>
      </c>
      <c r="H108" s="77" t="s">
        <v>26</v>
      </c>
      <c r="I108" s="77"/>
    </row>
    <row r="109" spans="1:9" s="61" customFormat="1" ht="30" customHeight="1">
      <c r="A109" s="75" t="s">
        <v>293</v>
      </c>
      <c r="B109" s="76" t="s">
        <v>408</v>
      </c>
      <c r="C109" s="65" t="s">
        <v>523</v>
      </c>
      <c r="D109" s="57">
        <v>552.1</v>
      </c>
      <c r="E109" s="62"/>
      <c r="F109" s="77" t="s">
        <v>135</v>
      </c>
      <c r="G109" s="78" t="s">
        <v>654</v>
      </c>
      <c r="H109" s="44" t="s">
        <v>528</v>
      </c>
      <c r="I109" s="62"/>
    </row>
    <row r="110" spans="1:9" s="61" customFormat="1" ht="45">
      <c r="A110" s="75" t="s">
        <v>294</v>
      </c>
      <c r="B110" s="76" t="s">
        <v>409</v>
      </c>
      <c r="C110" s="65" t="s">
        <v>523</v>
      </c>
      <c r="D110" s="57">
        <v>1383.7</v>
      </c>
      <c r="F110" s="104" t="s">
        <v>135</v>
      </c>
      <c r="G110" s="106" t="s">
        <v>654</v>
      </c>
      <c r="H110" s="44" t="s">
        <v>528</v>
      </c>
      <c r="I110" s="62"/>
    </row>
    <row r="111" spans="1:9" s="61" customFormat="1" ht="30" customHeight="1">
      <c r="A111" s="75" t="s">
        <v>295</v>
      </c>
      <c r="B111" s="76" t="s">
        <v>676</v>
      </c>
      <c r="C111" s="100" t="s">
        <v>524</v>
      </c>
      <c r="D111" s="57">
        <v>240</v>
      </c>
      <c r="E111" s="57">
        <v>240</v>
      </c>
      <c r="F111" s="77" t="s">
        <v>410</v>
      </c>
      <c r="G111" s="78" t="s">
        <v>654</v>
      </c>
      <c r="H111" s="77" t="s">
        <v>26</v>
      </c>
      <c r="I111" s="77"/>
    </row>
    <row r="112" spans="1:9" s="61" customFormat="1" ht="45" customHeight="1">
      <c r="A112" s="75" t="s">
        <v>296</v>
      </c>
      <c r="B112" s="76" t="s">
        <v>411</v>
      </c>
      <c r="C112" s="65" t="s">
        <v>523</v>
      </c>
      <c r="D112" s="57">
        <v>526.2</v>
      </c>
      <c r="E112" s="62"/>
      <c r="F112" s="77" t="s">
        <v>135</v>
      </c>
      <c r="G112" s="78" t="s">
        <v>654</v>
      </c>
      <c r="H112" s="44" t="s">
        <v>528</v>
      </c>
      <c r="I112" s="62"/>
    </row>
    <row r="113" spans="1:9" s="61" customFormat="1" ht="60">
      <c r="A113" s="75" t="s">
        <v>297</v>
      </c>
      <c r="B113" s="76" t="s">
        <v>412</v>
      </c>
      <c r="C113" s="100" t="s">
        <v>524</v>
      </c>
      <c r="D113" s="57">
        <v>900</v>
      </c>
      <c r="E113" s="57">
        <v>873</v>
      </c>
      <c r="F113" s="77" t="s">
        <v>687</v>
      </c>
      <c r="G113" s="78" t="s">
        <v>654</v>
      </c>
      <c r="H113" s="44" t="s">
        <v>528</v>
      </c>
      <c r="I113" s="77" t="s">
        <v>239</v>
      </c>
    </row>
    <row r="114" spans="1:9" s="61" customFormat="1" ht="45">
      <c r="A114" s="75" t="s">
        <v>298</v>
      </c>
      <c r="B114" s="76" t="s">
        <v>413</v>
      </c>
      <c r="C114" s="100" t="s">
        <v>524</v>
      </c>
      <c r="D114" s="57">
        <v>80</v>
      </c>
      <c r="E114" s="57">
        <v>80</v>
      </c>
      <c r="F114" s="77" t="s">
        <v>140</v>
      </c>
      <c r="G114" s="78" t="s">
        <v>654</v>
      </c>
      <c r="H114" s="77" t="s">
        <v>26</v>
      </c>
      <c r="I114" s="62"/>
    </row>
    <row r="115" spans="1:9" s="61" customFormat="1" ht="30.75" customHeight="1">
      <c r="A115" s="75" t="s">
        <v>299</v>
      </c>
      <c r="B115" s="76" t="s">
        <v>414</v>
      </c>
      <c r="C115" s="65" t="s">
        <v>523</v>
      </c>
      <c r="D115" s="57">
        <v>895.5</v>
      </c>
      <c r="E115" s="62"/>
      <c r="F115" s="77" t="s">
        <v>135</v>
      </c>
      <c r="G115" s="78" t="s">
        <v>654</v>
      </c>
      <c r="H115" s="44" t="s">
        <v>528</v>
      </c>
      <c r="I115" s="62"/>
    </row>
    <row r="116" spans="1:9" s="61" customFormat="1" ht="30" customHeight="1">
      <c r="A116" s="75" t="s">
        <v>300</v>
      </c>
      <c r="B116" s="76" t="s">
        <v>679</v>
      </c>
      <c r="C116" s="100" t="s">
        <v>524</v>
      </c>
      <c r="D116" s="57">
        <v>120</v>
      </c>
      <c r="E116" s="57">
        <v>120</v>
      </c>
      <c r="F116" s="77" t="s">
        <v>658</v>
      </c>
      <c r="G116" s="78" t="s">
        <v>654</v>
      </c>
      <c r="H116" s="77" t="s">
        <v>26</v>
      </c>
      <c r="I116" s="62"/>
    </row>
    <row r="117" spans="1:9" s="61" customFormat="1" ht="45.75" customHeight="1">
      <c r="A117" s="75" t="s">
        <v>301</v>
      </c>
      <c r="B117" s="76" t="s">
        <v>415</v>
      </c>
      <c r="C117" s="100" t="s">
        <v>524</v>
      </c>
      <c r="D117" s="57">
        <v>35</v>
      </c>
      <c r="E117" s="57">
        <v>35</v>
      </c>
      <c r="F117" s="77" t="s">
        <v>663</v>
      </c>
      <c r="G117" s="78" t="s">
        <v>654</v>
      </c>
      <c r="H117" s="77" t="s">
        <v>26</v>
      </c>
      <c r="I117" s="62"/>
    </row>
    <row r="118" spans="1:9" s="61" customFormat="1" ht="60">
      <c r="A118" s="75" t="s">
        <v>302</v>
      </c>
      <c r="B118" s="76" t="s">
        <v>416</v>
      </c>
      <c r="C118" s="100" t="s">
        <v>524</v>
      </c>
      <c r="D118" s="57">
        <v>525.4</v>
      </c>
      <c r="E118" s="62"/>
      <c r="F118" s="77" t="s">
        <v>687</v>
      </c>
      <c r="G118" s="78" t="s">
        <v>654</v>
      </c>
      <c r="H118" s="44" t="s">
        <v>528</v>
      </c>
      <c r="I118" s="77" t="s">
        <v>232</v>
      </c>
    </row>
    <row r="119" spans="1:9" s="61" customFormat="1" ht="30.75" customHeight="1">
      <c r="A119" s="75" t="s">
        <v>303</v>
      </c>
      <c r="B119" s="76" t="s">
        <v>417</v>
      </c>
      <c r="C119" s="65" t="s">
        <v>523</v>
      </c>
      <c r="D119" s="57">
        <v>794.7</v>
      </c>
      <c r="E119" s="62"/>
      <c r="F119" s="77" t="s">
        <v>135</v>
      </c>
      <c r="G119" s="78" t="s">
        <v>654</v>
      </c>
      <c r="H119" s="44" t="s">
        <v>528</v>
      </c>
      <c r="I119" s="62"/>
    </row>
    <row r="120" spans="1:9" s="61" customFormat="1" ht="30">
      <c r="A120" s="75" t="s">
        <v>304</v>
      </c>
      <c r="B120" s="76" t="s">
        <v>418</v>
      </c>
      <c r="C120" s="100" t="s">
        <v>524</v>
      </c>
      <c r="D120" s="57">
        <v>157.2</v>
      </c>
      <c r="E120" s="57">
        <v>157.2</v>
      </c>
      <c r="F120" s="77" t="s">
        <v>140</v>
      </c>
      <c r="G120" s="78" t="s">
        <v>654</v>
      </c>
      <c r="H120" s="77" t="s">
        <v>26</v>
      </c>
      <c r="I120" s="62"/>
    </row>
    <row r="121" spans="1:9" s="61" customFormat="1" ht="31.5" customHeight="1">
      <c r="A121" s="75" t="s">
        <v>305</v>
      </c>
      <c r="B121" s="105" t="s">
        <v>419</v>
      </c>
      <c r="C121" s="65" t="s">
        <v>523</v>
      </c>
      <c r="D121" s="57">
        <v>450</v>
      </c>
      <c r="E121" s="62"/>
      <c r="F121" s="78" t="s">
        <v>135</v>
      </c>
      <c r="G121" s="78" t="s">
        <v>654</v>
      </c>
      <c r="H121" s="44" t="s">
        <v>528</v>
      </c>
      <c r="I121" s="62"/>
    </row>
    <row r="122" spans="1:9" s="61" customFormat="1" ht="30.75" customHeight="1">
      <c r="A122" s="75" t="s">
        <v>306</v>
      </c>
      <c r="B122" s="76" t="s">
        <v>420</v>
      </c>
      <c r="C122" s="65" t="s">
        <v>523</v>
      </c>
      <c r="D122" s="57">
        <v>291.3</v>
      </c>
      <c r="E122" s="62"/>
      <c r="F122" s="77" t="s">
        <v>135</v>
      </c>
      <c r="G122" s="78" t="s">
        <v>654</v>
      </c>
      <c r="H122" s="44" t="s">
        <v>528</v>
      </c>
      <c r="I122" s="62"/>
    </row>
    <row r="123" spans="1:9" s="61" customFormat="1" ht="30.75" customHeight="1">
      <c r="A123" s="75" t="s">
        <v>307</v>
      </c>
      <c r="B123" s="76" t="s">
        <v>421</v>
      </c>
      <c r="C123" s="65" t="s">
        <v>523</v>
      </c>
      <c r="D123" s="57">
        <v>450</v>
      </c>
      <c r="E123" s="62"/>
      <c r="F123" s="77" t="s">
        <v>135</v>
      </c>
      <c r="G123" s="78" t="s">
        <v>654</v>
      </c>
      <c r="H123" s="44" t="s">
        <v>528</v>
      </c>
      <c r="I123" s="62"/>
    </row>
    <row r="124" spans="1:9" s="61" customFormat="1" ht="31.5" customHeight="1">
      <c r="A124" s="75" t="s">
        <v>308</v>
      </c>
      <c r="B124" s="76" t="s">
        <v>681</v>
      </c>
      <c r="C124" s="100" t="s">
        <v>524</v>
      </c>
      <c r="D124" s="57">
        <v>134</v>
      </c>
      <c r="E124" s="57">
        <v>134</v>
      </c>
      <c r="F124" s="77" t="s">
        <v>422</v>
      </c>
      <c r="G124" s="78" t="s">
        <v>654</v>
      </c>
      <c r="H124" s="77" t="s">
        <v>26</v>
      </c>
      <c r="I124" s="77"/>
    </row>
    <row r="125" spans="1:9" s="61" customFormat="1" ht="30">
      <c r="A125" s="75" t="s">
        <v>309</v>
      </c>
      <c r="B125" s="76" t="s">
        <v>423</v>
      </c>
      <c r="C125" s="100" t="s">
        <v>524</v>
      </c>
      <c r="D125" s="57">
        <v>157</v>
      </c>
      <c r="E125" s="57">
        <v>157</v>
      </c>
      <c r="F125" s="77" t="s">
        <v>140</v>
      </c>
      <c r="G125" s="78" t="s">
        <v>654</v>
      </c>
      <c r="H125" s="77" t="s">
        <v>26</v>
      </c>
      <c r="I125" s="62"/>
    </row>
    <row r="126" spans="1:9" s="61" customFormat="1" ht="45" customHeight="1">
      <c r="A126" s="75" t="s">
        <v>310</v>
      </c>
      <c r="B126" s="76" t="s">
        <v>424</v>
      </c>
      <c r="C126" s="65" t="s">
        <v>523</v>
      </c>
      <c r="D126" s="57">
        <v>1343</v>
      </c>
      <c r="E126" s="62"/>
      <c r="F126" s="77" t="s">
        <v>135</v>
      </c>
      <c r="G126" s="78" t="s">
        <v>654</v>
      </c>
      <c r="H126" s="44" t="s">
        <v>528</v>
      </c>
      <c r="I126" s="62"/>
    </row>
    <row r="127" spans="1:9" s="61" customFormat="1" ht="60">
      <c r="A127" s="75" t="s">
        <v>311</v>
      </c>
      <c r="B127" s="105" t="s">
        <v>425</v>
      </c>
      <c r="C127" s="100" t="s">
        <v>524</v>
      </c>
      <c r="D127" s="57">
        <v>73.4</v>
      </c>
      <c r="E127" s="62"/>
      <c r="F127" s="78" t="s">
        <v>687</v>
      </c>
      <c r="G127" s="78" t="s">
        <v>654</v>
      </c>
      <c r="H127" s="44" t="s">
        <v>528</v>
      </c>
      <c r="I127" s="77" t="s">
        <v>232</v>
      </c>
    </row>
    <row r="128" spans="1:9" s="61" customFormat="1" ht="75.75" customHeight="1">
      <c r="A128" s="75" t="s">
        <v>312</v>
      </c>
      <c r="B128" s="76" t="s">
        <v>776</v>
      </c>
      <c r="C128" s="100" t="s">
        <v>524</v>
      </c>
      <c r="D128" s="57">
        <v>180</v>
      </c>
      <c r="E128" s="57">
        <v>180</v>
      </c>
      <c r="F128" s="77" t="s">
        <v>701</v>
      </c>
      <c r="G128" s="78" t="s">
        <v>654</v>
      </c>
      <c r="H128" s="77" t="s">
        <v>26</v>
      </c>
      <c r="I128" s="103"/>
    </row>
    <row r="129" spans="1:9" s="61" customFormat="1" ht="104.25" customHeight="1">
      <c r="A129" s="75" t="s">
        <v>313</v>
      </c>
      <c r="B129" s="76" t="s">
        <v>426</v>
      </c>
      <c r="C129" s="100" t="s">
        <v>524</v>
      </c>
      <c r="D129" s="57">
        <v>3783.9</v>
      </c>
      <c r="E129" s="57">
        <v>2155.7</v>
      </c>
      <c r="F129" s="77" t="s">
        <v>687</v>
      </c>
      <c r="G129" s="78" t="s">
        <v>654</v>
      </c>
      <c r="H129" s="44" t="s">
        <v>528</v>
      </c>
      <c r="I129" s="77" t="s">
        <v>240</v>
      </c>
    </row>
    <row r="130" spans="1:9" s="61" customFormat="1" ht="30">
      <c r="A130" s="75" t="s">
        <v>314</v>
      </c>
      <c r="B130" s="76" t="s">
        <v>777</v>
      </c>
      <c r="C130" s="100" t="s">
        <v>524</v>
      </c>
      <c r="D130" s="57">
        <v>60</v>
      </c>
      <c r="E130" s="57">
        <v>60</v>
      </c>
      <c r="F130" s="77" t="s">
        <v>706</v>
      </c>
      <c r="G130" s="78" t="s">
        <v>654</v>
      </c>
      <c r="H130" s="77" t="s">
        <v>26</v>
      </c>
      <c r="I130" s="103"/>
    </row>
    <row r="131" spans="1:9" s="61" customFormat="1" ht="29.25" customHeight="1">
      <c r="A131" s="75" t="s">
        <v>315</v>
      </c>
      <c r="B131" s="76" t="s">
        <v>427</v>
      </c>
      <c r="C131" s="65" t="s">
        <v>523</v>
      </c>
      <c r="D131" s="57">
        <v>600</v>
      </c>
      <c r="E131" s="62"/>
      <c r="F131" s="77" t="s">
        <v>135</v>
      </c>
      <c r="G131" s="78" t="s">
        <v>654</v>
      </c>
      <c r="H131" s="44" t="s">
        <v>528</v>
      </c>
      <c r="I131" s="62"/>
    </row>
    <row r="132" spans="1:9" s="61" customFormat="1" ht="60">
      <c r="A132" s="75" t="s">
        <v>316</v>
      </c>
      <c r="B132" s="76" t="s">
        <v>428</v>
      </c>
      <c r="C132" s="100" t="s">
        <v>524</v>
      </c>
      <c r="D132" s="57">
        <v>300</v>
      </c>
      <c r="E132" s="62"/>
      <c r="F132" s="77" t="s">
        <v>687</v>
      </c>
      <c r="G132" s="78" t="s">
        <v>654</v>
      </c>
      <c r="H132" s="44" t="s">
        <v>528</v>
      </c>
      <c r="I132" s="77" t="s">
        <v>232</v>
      </c>
    </row>
    <row r="133" spans="1:9" s="61" customFormat="1" ht="72" customHeight="1">
      <c r="A133" s="75" t="s">
        <v>317</v>
      </c>
      <c r="B133" s="76" t="s">
        <v>778</v>
      </c>
      <c r="C133" s="100" t="s">
        <v>524</v>
      </c>
      <c r="D133" s="57">
        <v>180</v>
      </c>
      <c r="E133" s="57">
        <v>180</v>
      </c>
      <c r="F133" s="77" t="s">
        <v>701</v>
      </c>
      <c r="G133" s="78" t="s">
        <v>654</v>
      </c>
      <c r="H133" s="77" t="s">
        <v>26</v>
      </c>
      <c r="I133" s="103"/>
    </row>
    <row r="134" spans="1:9" s="61" customFormat="1" ht="105">
      <c r="A134" s="75" t="s">
        <v>318</v>
      </c>
      <c r="B134" s="76" t="s">
        <v>429</v>
      </c>
      <c r="C134" s="100" t="s">
        <v>524</v>
      </c>
      <c r="D134" s="57">
        <v>3708.8</v>
      </c>
      <c r="E134" s="57">
        <v>2908.5</v>
      </c>
      <c r="F134" s="77" t="s">
        <v>430</v>
      </c>
      <c r="G134" s="78" t="s">
        <v>654</v>
      </c>
      <c r="H134" s="44" t="s">
        <v>528</v>
      </c>
      <c r="I134" s="77" t="s">
        <v>241</v>
      </c>
    </row>
    <row r="135" spans="1:9" s="61" customFormat="1" ht="75.75" customHeight="1">
      <c r="A135" s="75" t="s">
        <v>319</v>
      </c>
      <c r="B135" s="76" t="s">
        <v>779</v>
      </c>
      <c r="C135" s="100" t="s">
        <v>524</v>
      </c>
      <c r="D135" s="57">
        <v>180</v>
      </c>
      <c r="E135" s="57">
        <v>180</v>
      </c>
      <c r="F135" s="77" t="s">
        <v>701</v>
      </c>
      <c r="G135" s="78" t="s">
        <v>654</v>
      </c>
      <c r="H135" s="77" t="s">
        <v>26</v>
      </c>
      <c r="I135" s="103"/>
    </row>
    <row r="136" spans="1:9" s="61" customFormat="1" ht="60.75" customHeight="1">
      <c r="A136" s="75" t="s">
        <v>320</v>
      </c>
      <c r="B136" s="76" t="s">
        <v>431</v>
      </c>
      <c r="C136" s="100" t="s">
        <v>524</v>
      </c>
      <c r="D136" s="57">
        <v>3784.4</v>
      </c>
      <c r="E136" s="62"/>
      <c r="F136" s="77" t="s">
        <v>687</v>
      </c>
      <c r="G136" s="78" t="s">
        <v>654</v>
      </c>
      <c r="H136" s="44" t="s">
        <v>528</v>
      </c>
      <c r="I136" s="77" t="s">
        <v>232</v>
      </c>
    </row>
    <row r="137" spans="1:9" s="61" customFormat="1" ht="45" customHeight="1">
      <c r="A137" s="75" t="s">
        <v>321</v>
      </c>
      <c r="B137" s="76" t="s">
        <v>432</v>
      </c>
      <c r="C137" s="65" t="s">
        <v>523</v>
      </c>
      <c r="D137" s="57">
        <v>943.4</v>
      </c>
      <c r="E137" s="62"/>
      <c r="F137" s="77" t="s">
        <v>135</v>
      </c>
      <c r="G137" s="78" t="s">
        <v>654</v>
      </c>
      <c r="H137" s="44" t="s">
        <v>528</v>
      </c>
      <c r="I137" s="62"/>
    </row>
    <row r="138" spans="1:9" s="61" customFormat="1" ht="75.75" customHeight="1">
      <c r="A138" s="75" t="s">
        <v>322</v>
      </c>
      <c r="B138" s="76" t="s">
        <v>780</v>
      </c>
      <c r="C138" s="100" t="s">
        <v>524</v>
      </c>
      <c r="D138" s="57">
        <v>180</v>
      </c>
      <c r="E138" s="57">
        <v>180</v>
      </c>
      <c r="F138" s="77" t="s">
        <v>701</v>
      </c>
      <c r="G138" s="78" t="s">
        <v>654</v>
      </c>
      <c r="H138" s="77" t="s">
        <v>26</v>
      </c>
      <c r="I138" s="103"/>
    </row>
    <row r="139" spans="1:9" s="61" customFormat="1" ht="105" customHeight="1">
      <c r="A139" s="75" t="s">
        <v>323</v>
      </c>
      <c r="B139" s="76" t="s">
        <v>433</v>
      </c>
      <c r="C139" s="100" t="s">
        <v>524</v>
      </c>
      <c r="D139" s="57">
        <v>3547.9</v>
      </c>
      <c r="E139" s="57">
        <v>2140</v>
      </c>
      <c r="F139" s="77" t="s">
        <v>687</v>
      </c>
      <c r="G139" s="78" t="s">
        <v>654</v>
      </c>
      <c r="H139" s="44" t="s">
        <v>528</v>
      </c>
      <c r="I139" s="77" t="s">
        <v>242</v>
      </c>
    </row>
    <row r="140" spans="1:9" s="61" customFormat="1" ht="31.5" customHeight="1">
      <c r="A140" s="75" t="s">
        <v>324</v>
      </c>
      <c r="B140" s="76" t="s">
        <v>434</v>
      </c>
      <c r="C140" s="65" t="s">
        <v>523</v>
      </c>
      <c r="D140" s="57">
        <v>904.4</v>
      </c>
      <c r="E140" s="62"/>
      <c r="F140" s="77" t="s">
        <v>135</v>
      </c>
      <c r="G140" s="78" t="s">
        <v>654</v>
      </c>
      <c r="H140" s="44" t="s">
        <v>528</v>
      </c>
      <c r="I140" s="62"/>
    </row>
    <row r="141" spans="1:9" s="61" customFormat="1" ht="45" customHeight="1">
      <c r="A141" s="75" t="s">
        <v>325</v>
      </c>
      <c r="B141" s="76" t="s">
        <v>435</v>
      </c>
      <c r="C141" s="100" t="s">
        <v>524</v>
      </c>
      <c r="D141" s="57">
        <v>76.4</v>
      </c>
      <c r="E141" s="57">
        <v>76.4</v>
      </c>
      <c r="F141" s="77" t="s">
        <v>140</v>
      </c>
      <c r="G141" s="78" t="s">
        <v>654</v>
      </c>
      <c r="H141" s="77" t="s">
        <v>26</v>
      </c>
      <c r="I141" s="62"/>
    </row>
    <row r="142" spans="1:9" s="61" customFormat="1" ht="30">
      <c r="A142" s="75" t="s">
        <v>326</v>
      </c>
      <c r="B142" s="76" t="s">
        <v>436</v>
      </c>
      <c r="C142" s="65" t="s">
        <v>523</v>
      </c>
      <c r="D142" s="57">
        <v>697.7</v>
      </c>
      <c r="E142" s="62"/>
      <c r="F142" s="77" t="s">
        <v>135</v>
      </c>
      <c r="G142" s="78" t="s">
        <v>654</v>
      </c>
      <c r="H142" s="44" t="s">
        <v>528</v>
      </c>
      <c r="I142" s="62"/>
    </row>
    <row r="143" spans="1:9" s="61" customFormat="1" ht="30">
      <c r="A143" s="75" t="s">
        <v>327</v>
      </c>
      <c r="B143" s="105" t="s">
        <v>437</v>
      </c>
      <c r="C143" s="65" t="s">
        <v>523</v>
      </c>
      <c r="D143" s="57">
        <v>1870</v>
      </c>
      <c r="E143" s="62"/>
      <c r="F143" s="78" t="s">
        <v>135</v>
      </c>
      <c r="G143" s="78" t="s">
        <v>654</v>
      </c>
      <c r="H143" s="44" t="s">
        <v>528</v>
      </c>
      <c r="I143" s="62"/>
    </row>
    <row r="144" spans="1:9" s="61" customFormat="1" ht="58.5" customHeight="1">
      <c r="A144" s="75" t="s">
        <v>328</v>
      </c>
      <c r="B144" s="76" t="s">
        <v>682</v>
      </c>
      <c r="C144" s="100" t="s">
        <v>524</v>
      </c>
      <c r="D144" s="57">
        <v>400</v>
      </c>
      <c r="E144" s="107"/>
      <c r="F144" s="77" t="s">
        <v>687</v>
      </c>
      <c r="G144" s="78" t="s">
        <v>654</v>
      </c>
      <c r="H144" s="44" t="s">
        <v>528</v>
      </c>
      <c r="I144" s="77" t="s">
        <v>232</v>
      </c>
    </row>
    <row r="145" spans="1:9" s="61" customFormat="1" ht="58.5" customHeight="1">
      <c r="A145" s="75" t="s">
        <v>329</v>
      </c>
      <c r="B145" s="76" t="s">
        <v>683</v>
      </c>
      <c r="C145" s="100" t="s">
        <v>524</v>
      </c>
      <c r="D145" s="57">
        <v>900</v>
      </c>
      <c r="E145" s="107"/>
      <c r="F145" s="77" t="s">
        <v>687</v>
      </c>
      <c r="G145" s="78" t="s">
        <v>654</v>
      </c>
      <c r="H145" s="44" t="s">
        <v>528</v>
      </c>
      <c r="I145" s="77" t="s">
        <v>232</v>
      </c>
    </row>
    <row r="146" spans="1:9" s="61" customFormat="1" ht="31.5" customHeight="1">
      <c r="A146" s="75" t="s">
        <v>330</v>
      </c>
      <c r="B146" s="76" t="s">
        <v>438</v>
      </c>
      <c r="C146" s="65" t="s">
        <v>523</v>
      </c>
      <c r="D146" s="57">
        <v>1160.2</v>
      </c>
      <c r="E146" s="62"/>
      <c r="F146" s="77" t="s">
        <v>135</v>
      </c>
      <c r="G146" s="78" t="s">
        <v>654</v>
      </c>
      <c r="H146" s="44" t="s">
        <v>528</v>
      </c>
      <c r="I146" s="62"/>
    </row>
    <row r="147" spans="1:9" s="61" customFormat="1" ht="45">
      <c r="A147" s="75" t="s">
        <v>331</v>
      </c>
      <c r="B147" s="76" t="s">
        <v>439</v>
      </c>
      <c r="C147" s="65" t="s">
        <v>523</v>
      </c>
      <c r="D147" s="57">
        <v>1169.5</v>
      </c>
      <c r="E147" s="62"/>
      <c r="F147" s="77" t="s">
        <v>135</v>
      </c>
      <c r="G147" s="78" t="s">
        <v>654</v>
      </c>
      <c r="H147" s="44" t="s">
        <v>528</v>
      </c>
      <c r="I147" s="62"/>
    </row>
    <row r="148" spans="1:9" s="61" customFormat="1" ht="30" customHeight="1">
      <c r="A148" s="75" t="s">
        <v>332</v>
      </c>
      <c r="B148" s="76" t="s">
        <v>440</v>
      </c>
      <c r="C148" s="65" t="s">
        <v>523</v>
      </c>
      <c r="D148" s="57">
        <v>508.9</v>
      </c>
      <c r="E148" s="62"/>
      <c r="F148" s="77" t="s">
        <v>135</v>
      </c>
      <c r="G148" s="78" t="s">
        <v>654</v>
      </c>
      <c r="H148" s="44" t="s">
        <v>528</v>
      </c>
      <c r="I148" s="62"/>
    </row>
    <row r="149" spans="1:9" s="61" customFormat="1" ht="30">
      <c r="A149" s="75" t="s">
        <v>333</v>
      </c>
      <c r="B149" s="76" t="s">
        <v>441</v>
      </c>
      <c r="C149" s="65" t="s">
        <v>523</v>
      </c>
      <c r="D149" s="57">
        <v>190.6</v>
      </c>
      <c r="E149" s="57">
        <v>190.6</v>
      </c>
      <c r="F149" s="77" t="s">
        <v>135</v>
      </c>
      <c r="G149" s="78" t="s">
        <v>654</v>
      </c>
      <c r="H149" s="77" t="s">
        <v>26</v>
      </c>
      <c r="I149" s="62"/>
    </row>
    <row r="150" spans="1:9" s="61" customFormat="1" ht="30">
      <c r="A150" s="75" t="s">
        <v>334</v>
      </c>
      <c r="B150" s="76" t="s">
        <v>442</v>
      </c>
      <c r="C150" s="100" t="s">
        <v>524</v>
      </c>
      <c r="D150" s="57">
        <v>400</v>
      </c>
      <c r="E150" s="57">
        <v>400</v>
      </c>
      <c r="F150" s="77" t="s">
        <v>140</v>
      </c>
      <c r="G150" s="78" t="s">
        <v>654</v>
      </c>
      <c r="H150" s="77" t="s">
        <v>26</v>
      </c>
      <c r="I150" s="62"/>
    </row>
    <row r="151" spans="1:9" s="61" customFormat="1" ht="45">
      <c r="A151" s="75" t="s">
        <v>335</v>
      </c>
      <c r="B151" s="76" t="s">
        <v>443</v>
      </c>
      <c r="C151" s="100" t="s">
        <v>524</v>
      </c>
      <c r="D151" s="57">
        <v>396.3</v>
      </c>
      <c r="E151" s="57">
        <v>396.3</v>
      </c>
      <c r="F151" s="77" t="s">
        <v>687</v>
      </c>
      <c r="G151" s="78" t="s">
        <v>654</v>
      </c>
      <c r="H151" s="77" t="s">
        <v>26</v>
      </c>
      <c r="I151" s="62"/>
    </row>
    <row r="152" spans="1:9" s="61" customFormat="1" ht="59.25" customHeight="1">
      <c r="A152" s="75" t="s">
        <v>336</v>
      </c>
      <c r="B152" s="76" t="s">
        <v>444</v>
      </c>
      <c r="C152" s="100" t="s">
        <v>524</v>
      </c>
      <c r="D152" s="57">
        <v>1293.7</v>
      </c>
      <c r="E152" s="57">
        <v>1293.7</v>
      </c>
      <c r="F152" s="77" t="s">
        <v>167</v>
      </c>
      <c r="G152" s="78" t="s">
        <v>654</v>
      </c>
      <c r="H152" s="77" t="s">
        <v>26</v>
      </c>
      <c r="I152" s="62"/>
    </row>
    <row r="153" spans="1:9" s="61" customFormat="1" ht="30">
      <c r="A153" s="75" t="s">
        <v>337</v>
      </c>
      <c r="B153" s="76" t="s">
        <v>445</v>
      </c>
      <c r="C153" s="100" t="s">
        <v>524</v>
      </c>
      <c r="D153" s="57">
        <v>250</v>
      </c>
      <c r="E153" s="57">
        <v>250</v>
      </c>
      <c r="F153" s="77" t="s">
        <v>140</v>
      </c>
      <c r="G153" s="78" t="s">
        <v>654</v>
      </c>
      <c r="H153" s="77" t="s">
        <v>26</v>
      </c>
      <c r="I153" s="62"/>
    </row>
    <row r="154" spans="1:9" s="61" customFormat="1" ht="30">
      <c r="A154" s="75" t="s">
        <v>338</v>
      </c>
      <c r="B154" s="76" t="s">
        <v>446</v>
      </c>
      <c r="C154" s="65" t="s">
        <v>523</v>
      </c>
      <c r="D154" s="57">
        <v>87.4</v>
      </c>
      <c r="E154" s="57">
        <v>87.4</v>
      </c>
      <c r="F154" s="77" t="s">
        <v>135</v>
      </c>
      <c r="G154" s="78" t="s">
        <v>654</v>
      </c>
      <c r="H154" s="77" t="s">
        <v>26</v>
      </c>
      <c r="I154" s="62"/>
    </row>
    <row r="155" spans="1:9" s="61" customFormat="1" ht="30">
      <c r="A155" s="75" t="s">
        <v>339</v>
      </c>
      <c r="B155" s="76" t="s">
        <v>447</v>
      </c>
      <c r="C155" s="65" t="s">
        <v>523</v>
      </c>
      <c r="D155" s="57">
        <v>232.3</v>
      </c>
      <c r="E155" s="57"/>
      <c r="F155" s="77" t="s">
        <v>135</v>
      </c>
      <c r="G155" s="78" t="s">
        <v>654</v>
      </c>
      <c r="H155" s="44" t="s">
        <v>528</v>
      </c>
      <c r="I155" s="62"/>
    </row>
    <row r="156" spans="1:9" s="61" customFormat="1" ht="30">
      <c r="A156" s="75" t="s">
        <v>340</v>
      </c>
      <c r="B156" s="76" t="s">
        <v>684</v>
      </c>
      <c r="C156" s="100" t="s">
        <v>524</v>
      </c>
      <c r="D156" s="57">
        <v>327.8</v>
      </c>
      <c r="E156" s="57">
        <v>327.8</v>
      </c>
      <c r="F156" s="77" t="s">
        <v>687</v>
      </c>
      <c r="G156" s="78" t="s">
        <v>654</v>
      </c>
      <c r="H156" s="77" t="s">
        <v>26</v>
      </c>
      <c r="I156" s="77"/>
    </row>
    <row r="157" spans="1:9" s="61" customFormat="1" ht="17.25" customHeight="1">
      <c r="A157" s="194" t="s">
        <v>341</v>
      </c>
      <c r="B157" s="196" t="s">
        <v>448</v>
      </c>
      <c r="C157" s="100" t="s">
        <v>524</v>
      </c>
      <c r="D157" s="57">
        <v>172.2</v>
      </c>
      <c r="E157" s="57">
        <v>172.2</v>
      </c>
      <c r="F157" s="192" t="s">
        <v>140</v>
      </c>
      <c r="G157" s="174" t="s">
        <v>654</v>
      </c>
      <c r="H157" s="192" t="s">
        <v>26</v>
      </c>
      <c r="I157" s="184"/>
    </row>
    <row r="158" spans="1:9" s="61" customFormat="1" ht="15">
      <c r="A158" s="195"/>
      <c r="B158" s="197"/>
      <c r="C158" s="65" t="s">
        <v>523</v>
      </c>
      <c r="D158" s="57">
        <v>1549.8</v>
      </c>
      <c r="E158" s="57">
        <v>1549.8</v>
      </c>
      <c r="F158" s="193"/>
      <c r="G158" s="175"/>
      <c r="H158" s="193"/>
      <c r="I158" s="185"/>
    </row>
    <row r="159" spans="1:9" s="61" customFormat="1" ht="30">
      <c r="A159" s="75" t="s">
        <v>342</v>
      </c>
      <c r="B159" s="76" t="s">
        <v>685</v>
      </c>
      <c r="C159" s="100" t="s">
        <v>524</v>
      </c>
      <c r="D159" s="57">
        <v>215</v>
      </c>
      <c r="E159" s="57">
        <v>215</v>
      </c>
      <c r="F159" s="77" t="s">
        <v>701</v>
      </c>
      <c r="G159" s="78" t="s">
        <v>654</v>
      </c>
      <c r="H159" s="77" t="s">
        <v>26</v>
      </c>
      <c r="I159" s="103"/>
    </row>
    <row r="160" spans="1:9" s="61" customFormat="1" ht="90">
      <c r="A160" s="75" t="s">
        <v>343</v>
      </c>
      <c r="B160" s="76" t="s">
        <v>449</v>
      </c>
      <c r="C160" s="65" t="s">
        <v>523</v>
      </c>
      <c r="D160" s="57">
        <v>1417.1</v>
      </c>
      <c r="E160" s="62"/>
      <c r="F160" s="77" t="s">
        <v>135</v>
      </c>
      <c r="G160" s="78" t="s">
        <v>654</v>
      </c>
      <c r="H160" s="44" t="s">
        <v>528</v>
      </c>
      <c r="I160" s="62"/>
    </row>
    <row r="161" spans="1:9" s="61" customFormat="1" ht="60.75" customHeight="1">
      <c r="A161" s="75" t="s">
        <v>344</v>
      </c>
      <c r="B161" s="76" t="s">
        <v>450</v>
      </c>
      <c r="C161" s="100" t="s">
        <v>524</v>
      </c>
      <c r="D161" s="57">
        <v>480</v>
      </c>
      <c r="E161" s="57">
        <v>480</v>
      </c>
      <c r="F161" s="77" t="s">
        <v>167</v>
      </c>
      <c r="G161" s="78" t="s">
        <v>654</v>
      </c>
      <c r="H161" s="77" t="s">
        <v>26</v>
      </c>
      <c r="I161" s="62"/>
    </row>
    <row r="162" spans="1:9" s="61" customFormat="1" ht="45">
      <c r="A162" s="75" t="s">
        <v>345</v>
      </c>
      <c r="B162" s="76" t="s">
        <v>451</v>
      </c>
      <c r="C162" s="65" t="s">
        <v>523</v>
      </c>
      <c r="D162" s="57">
        <v>1228.4</v>
      </c>
      <c r="E162" s="62"/>
      <c r="F162" s="77" t="s">
        <v>135</v>
      </c>
      <c r="G162" s="78" t="s">
        <v>654</v>
      </c>
      <c r="H162" s="44" t="s">
        <v>528</v>
      </c>
      <c r="I162" s="62"/>
    </row>
    <row r="163" spans="1:9" s="61" customFormat="1" ht="31.5" customHeight="1">
      <c r="A163" s="75" t="s">
        <v>346</v>
      </c>
      <c r="B163" s="76" t="s">
        <v>686</v>
      </c>
      <c r="C163" s="100" t="s">
        <v>524</v>
      </c>
      <c r="D163" s="57">
        <v>400</v>
      </c>
      <c r="E163" s="57">
        <v>400</v>
      </c>
      <c r="F163" s="77" t="s">
        <v>140</v>
      </c>
      <c r="G163" s="78" t="s">
        <v>654</v>
      </c>
      <c r="H163" s="77" t="s">
        <v>26</v>
      </c>
      <c r="I163" s="77"/>
    </row>
    <row r="164" spans="1:9" s="61" customFormat="1" ht="30">
      <c r="A164" s="75" t="s">
        <v>347</v>
      </c>
      <c r="B164" s="76" t="s">
        <v>476</v>
      </c>
      <c r="C164" s="100" t="s">
        <v>524</v>
      </c>
      <c r="D164" s="57">
        <v>200</v>
      </c>
      <c r="E164" s="57">
        <v>200</v>
      </c>
      <c r="F164" s="77" t="s">
        <v>687</v>
      </c>
      <c r="G164" s="78" t="s">
        <v>654</v>
      </c>
      <c r="H164" s="77" t="s">
        <v>26</v>
      </c>
      <c r="I164" s="62"/>
    </row>
    <row r="165" spans="1:9" s="61" customFormat="1" ht="30">
      <c r="A165" s="75" t="s">
        <v>348</v>
      </c>
      <c r="B165" s="105" t="s">
        <v>452</v>
      </c>
      <c r="C165" s="65" t="s">
        <v>523</v>
      </c>
      <c r="D165" s="57">
        <v>417.6</v>
      </c>
      <c r="E165" s="62"/>
      <c r="F165" s="78" t="s">
        <v>135</v>
      </c>
      <c r="G165" s="78" t="s">
        <v>654</v>
      </c>
      <c r="H165" s="44" t="s">
        <v>528</v>
      </c>
      <c r="I165" s="62"/>
    </row>
    <row r="166" spans="1:9" s="61" customFormat="1" ht="30">
      <c r="A166" s="75" t="s">
        <v>349</v>
      </c>
      <c r="B166" s="105" t="s">
        <v>453</v>
      </c>
      <c r="C166" s="100" t="s">
        <v>524</v>
      </c>
      <c r="D166" s="57">
        <v>250</v>
      </c>
      <c r="E166" s="57">
        <v>250</v>
      </c>
      <c r="F166" s="78" t="s">
        <v>140</v>
      </c>
      <c r="G166" s="78" t="s">
        <v>654</v>
      </c>
      <c r="H166" s="77" t="s">
        <v>26</v>
      </c>
      <c r="I166" s="62"/>
    </row>
    <row r="167" spans="1:9" s="61" customFormat="1" ht="60">
      <c r="A167" s="75" t="s">
        <v>350</v>
      </c>
      <c r="B167" s="76" t="s">
        <v>454</v>
      </c>
      <c r="C167" s="100" t="s">
        <v>524</v>
      </c>
      <c r="D167" s="57">
        <v>370</v>
      </c>
      <c r="E167" s="62"/>
      <c r="F167" s="77" t="s">
        <v>687</v>
      </c>
      <c r="G167" s="78" t="s">
        <v>654</v>
      </c>
      <c r="H167" s="44" t="s">
        <v>528</v>
      </c>
      <c r="I167" s="77" t="s">
        <v>232</v>
      </c>
    </row>
    <row r="168" spans="1:9" s="61" customFormat="1" ht="30">
      <c r="A168" s="75" t="s">
        <v>351</v>
      </c>
      <c r="B168" s="76" t="s">
        <v>455</v>
      </c>
      <c r="C168" s="65" t="s">
        <v>523</v>
      </c>
      <c r="D168" s="57">
        <v>250</v>
      </c>
      <c r="E168" s="62"/>
      <c r="F168" s="77" t="s">
        <v>135</v>
      </c>
      <c r="G168" s="78" t="s">
        <v>654</v>
      </c>
      <c r="H168" s="44" t="s">
        <v>528</v>
      </c>
      <c r="I168" s="62"/>
    </row>
    <row r="169" spans="1:9" s="61" customFormat="1" ht="30" customHeight="1">
      <c r="A169" s="75" t="s">
        <v>352</v>
      </c>
      <c r="B169" s="76" t="s">
        <v>456</v>
      </c>
      <c r="C169" s="65" t="s">
        <v>523</v>
      </c>
      <c r="D169" s="57">
        <v>500</v>
      </c>
      <c r="E169" s="62"/>
      <c r="F169" s="77" t="s">
        <v>135</v>
      </c>
      <c r="G169" s="78" t="s">
        <v>654</v>
      </c>
      <c r="H169" s="44" t="s">
        <v>528</v>
      </c>
      <c r="I169" s="62"/>
    </row>
    <row r="170" spans="1:9" s="61" customFormat="1" ht="30">
      <c r="A170" s="75" t="s">
        <v>353</v>
      </c>
      <c r="B170" s="76" t="s">
        <v>457</v>
      </c>
      <c r="C170" s="65" t="s">
        <v>523</v>
      </c>
      <c r="D170" s="57">
        <v>810.3</v>
      </c>
      <c r="E170" s="62"/>
      <c r="F170" s="77" t="s">
        <v>135</v>
      </c>
      <c r="G170" s="78" t="s">
        <v>654</v>
      </c>
      <c r="H170" s="44" t="s">
        <v>528</v>
      </c>
      <c r="I170" s="62"/>
    </row>
    <row r="171" spans="1:9" s="61" customFormat="1" ht="45">
      <c r="A171" s="75" t="s">
        <v>354</v>
      </c>
      <c r="B171" s="76" t="s">
        <v>458</v>
      </c>
      <c r="C171" s="65" t="s">
        <v>523</v>
      </c>
      <c r="D171" s="57">
        <v>494.5</v>
      </c>
      <c r="E171" s="57">
        <v>494.5</v>
      </c>
      <c r="F171" s="77" t="s">
        <v>135</v>
      </c>
      <c r="G171" s="78" t="s">
        <v>654</v>
      </c>
      <c r="H171" s="77" t="s">
        <v>26</v>
      </c>
      <c r="I171" s="62"/>
    </row>
    <row r="172" spans="1:9" s="61" customFormat="1" ht="29.25" customHeight="1">
      <c r="A172" s="75" t="s">
        <v>355</v>
      </c>
      <c r="B172" s="76" t="s">
        <v>459</v>
      </c>
      <c r="C172" s="100" t="s">
        <v>524</v>
      </c>
      <c r="D172" s="57">
        <v>400</v>
      </c>
      <c r="E172" s="57">
        <v>400</v>
      </c>
      <c r="F172" s="77" t="s">
        <v>706</v>
      </c>
      <c r="G172" s="78" t="s">
        <v>654</v>
      </c>
      <c r="H172" s="77" t="s">
        <v>26</v>
      </c>
      <c r="I172" s="62"/>
    </row>
    <row r="173" spans="1:9" s="61" customFormat="1" ht="29.25" customHeight="1">
      <c r="A173" s="75" t="s">
        <v>356</v>
      </c>
      <c r="B173" s="76" t="s">
        <v>460</v>
      </c>
      <c r="C173" s="65" t="s">
        <v>523</v>
      </c>
      <c r="D173" s="57">
        <v>844.4</v>
      </c>
      <c r="E173" s="62"/>
      <c r="F173" s="77" t="s">
        <v>135</v>
      </c>
      <c r="G173" s="78" t="s">
        <v>654</v>
      </c>
      <c r="H173" s="44" t="s">
        <v>528</v>
      </c>
      <c r="I173" s="62"/>
    </row>
    <row r="174" spans="1:9" s="61" customFormat="1" ht="29.25" customHeight="1">
      <c r="A174" s="75" t="s">
        <v>357</v>
      </c>
      <c r="B174" s="76" t="s">
        <v>461</v>
      </c>
      <c r="C174" s="100" t="s">
        <v>524</v>
      </c>
      <c r="D174" s="57">
        <v>400</v>
      </c>
      <c r="E174" s="57">
        <v>400</v>
      </c>
      <c r="F174" s="77" t="s">
        <v>140</v>
      </c>
      <c r="G174" s="78" t="s">
        <v>654</v>
      </c>
      <c r="H174" s="77" t="s">
        <v>26</v>
      </c>
      <c r="I174" s="62"/>
    </row>
    <row r="175" spans="1:9" s="61" customFormat="1" ht="28.5" customHeight="1">
      <c r="A175" s="75" t="s">
        <v>358</v>
      </c>
      <c r="B175" s="76" t="s">
        <v>469</v>
      </c>
      <c r="C175" s="100" t="s">
        <v>524</v>
      </c>
      <c r="D175" s="57">
        <v>120</v>
      </c>
      <c r="E175" s="57">
        <v>120</v>
      </c>
      <c r="F175" s="77" t="s">
        <v>687</v>
      </c>
      <c r="G175" s="78" t="s">
        <v>654</v>
      </c>
      <c r="H175" s="77" t="s">
        <v>26</v>
      </c>
      <c r="I175" s="62"/>
    </row>
    <row r="176" spans="1:9" s="61" customFormat="1" ht="27.75" customHeight="1">
      <c r="A176" s="75" t="s">
        <v>359</v>
      </c>
      <c r="B176" s="76" t="s">
        <v>470</v>
      </c>
      <c r="C176" s="65" t="s">
        <v>523</v>
      </c>
      <c r="D176" s="57">
        <v>2537.4</v>
      </c>
      <c r="E176" s="62"/>
      <c r="F176" s="77" t="s">
        <v>135</v>
      </c>
      <c r="G176" s="78" t="s">
        <v>654</v>
      </c>
      <c r="H176" s="44" t="s">
        <v>528</v>
      </c>
      <c r="I176" s="62"/>
    </row>
    <row r="177" spans="1:9" s="61" customFormat="1" ht="60">
      <c r="A177" s="75" t="s">
        <v>360</v>
      </c>
      <c r="B177" s="76" t="s">
        <v>471</v>
      </c>
      <c r="C177" s="65" t="s">
        <v>523</v>
      </c>
      <c r="D177" s="57">
        <v>550</v>
      </c>
      <c r="E177" s="57">
        <v>400</v>
      </c>
      <c r="F177" s="77" t="s">
        <v>135</v>
      </c>
      <c r="G177" s="78" t="s">
        <v>654</v>
      </c>
      <c r="H177" s="44" t="s">
        <v>528</v>
      </c>
      <c r="I177" s="77" t="s">
        <v>789</v>
      </c>
    </row>
    <row r="178" spans="1:9" s="61" customFormat="1" ht="30">
      <c r="A178" s="75" t="s">
        <v>361</v>
      </c>
      <c r="B178" s="76" t="s">
        <v>472</v>
      </c>
      <c r="C178" s="100" t="s">
        <v>524</v>
      </c>
      <c r="D178" s="57">
        <v>90</v>
      </c>
      <c r="E178" s="57">
        <v>90</v>
      </c>
      <c r="F178" s="77" t="s">
        <v>687</v>
      </c>
      <c r="G178" s="78" t="s">
        <v>654</v>
      </c>
      <c r="H178" s="77" t="s">
        <v>26</v>
      </c>
      <c r="I178" s="62"/>
    </row>
    <row r="179" spans="1:9" s="61" customFormat="1" ht="30">
      <c r="A179" s="75" t="s">
        <v>362</v>
      </c>
      <c r="B179" s="76" t="s">
        <v>473</v>
      </c>
      <c r="C179" s="65" t="s">
        <v>523</v>
      </c>
      <c r="D179" s="57">
        <v>526.9</v>
      </c>
      <c r="E179" s="62"/>
      <c r="F179" s="77" t="s">
        <v>135</v>
      </c>
      <c r="G179" s="78" t="s">
        <v>654</v>
      </c>
      <c r="H179" s="44" t="s">
        <v>528</v>
      </c>
      <c r="I179" s="62"/>
    </row>
    <row r="180" spans="1:9" s="61" customFormat="1" ht="102.75" customHeight="1">
      <c r="A180" s="75" t="s">
        <v>363</v>
      </c>
      <c r="B180" s="76" t="s">
        <v>474</v>
      </c>
      <c r="C180" s="100" t="s">
        <v>524</v>
      </c>
      <c r="D180" s="57">
        <v>650</v>
      </c>
      <c r="E180" s="57">
        <v>150</v>
      </c>
      <c r="F180" s="77" t="s">
        <v>687</v>
      </c>
      <c r="G180" s="78" t="s">
        <v>654</v>
      </c>
      <c r="H180" s="44" t="s">
        <v>528</v>
      </c>
      <c r="I180" s="77" t="s">
        <v>243</v>
      </c>
    </row>
    <row r="181" spans="1:9" s="61" customFormat="1" ht="60">
      <c r="A181" s="75" t="s">
        <v>364</v>
      </c>
      <c r="B181" s="76" t="s">
        <v>475</v>
      </c>
      <c r="C181" s="65" t="s">
        <v>523</v>
      </c>
      <c r="D181" s="57">
        <v>1524.6</v>
      </c>
      <c r="E181" s="57">
        <v>399.5</v>
      </c>
      <c r="F181" s="77" t="s">
        <v>135</v>
      </c>
      <c r="G181" s="78" t="s">
        <v>654</v>
      </c>
      <c r="H181" s="44" t="s">
        <v>528</v>
      </c>
      <c r="I181" s="77" t="s">
        <v>789</v>
      </c>
    </row>
    <row r="182" spans="1:9" s="61" customFormat="1" ht="30">
      <c r="A182" s="75" t="s">
        <v>365</v>
      </c>
      <c r="B182" s="76" t="s">
        <v>688</v>
      </c>
      <c r="C182" s="100" t="s">
        <v>524</v>
      </c>
      <c r="D182" s="57">
        <v>1520</v>
      </c>
      <c r="E182" s="57">
        <v>1520</v>
      </c>
      <c r="F182" s="77" t="s">
        <v>430</v>
      </c>
      <c r="G182" s="78" t="s">
        <v>654</v>
      </c>
      <c r="H182" s="77" t="s">
        <v>26</v>
      </c>
      <c r="I182" s="77"/>
    </row>
    <row r="183" spans="1:9" s="61" customFormat="1" ht="45.75" customHeight="1">
      <c r="A183" s="75" t="s">
        <v>366</v>
      </c>
      <c r="B183" s="76" t="s">
        <v>690</v>
      </c>
      <c r="C183" s="100" t="s">
        <v>524</v>
      </c>
      <c r="D183" s="57">
        <v>432.2</v>
      </c>
      <c r="E183" s="57">
        <v>432.2</v>
      </c>
      <c r="F183" s="77" t="s">
        <v>167</v>
      </c>
      <c r="G183" s="78" t="s">
        <v>654</v>
      </c>
      <c r="H183" s="77" t="s">
        <v>26</v>
      </c>
      <c r="I183" s="77"/>
    </row>
    <row r="184" spans="1:9" s="61" customFormat="1" ht="60.75" customHeight="1">
      <c r="A184" s="75" t="s">
        <v>367</v>
      </c>
      <c r="B184" s="76" t="s">
        <v>8</v>
      </c>
      <c r="C184" s="100" t="s">
        <v>524</v>
      </c>
      <c r="D184" s="57">
        <v>460</v>
      </c>
      <c r="E184" s="57">
        <v>460</v>
      </c>
      <c r="F184" s="77" t="s">
        <v>656</v>
      </c>
      <c r="G184" s="78" t="s">
        <v>654</v>
      </c>
      <c r="H184" s="77" t="s">
        <v>26</v>
      </c>
      <c r="I184" s="43" t="s">
        <v>498</v>
      </c>
    </row>
    <row r="185" spans="1:9" s="61" customFormat="1" ht="59.25" customHeight="1">
      <c r="A185" s="75" t="s">
        <v>368</v>
      </c>
      <c r="B185" s="76" t="s">
        <v>9</v>
      </c>
      <c r="C185" s="100" t="s">
        <v>524</v>
      </c>
      <c r="D185" s="57">
        <v>267.8</v>
      </c>
      <c r="E185" s="107"/>
      <c r="F185" s="77" t="s">
        <v>687</v>
      </c>
      <c r="G185" s="78" t="s">
        <v>654</v>
      </c>
      <c r="H185" s="44" t="s">
        <v>528</v>
      </c>
      <c r="I185" s="77" t="s">
        <v>232</v>
      </c>
    </row>
    <row r="186" spans="1:9" s="61" customFormat="1" ht="45" customHeight="1">
      <c r="A186" s="75" t="s">
        <v>369</v>
      </c>
      <c r="B186" s="76" t="s">
        <v>781</v>
      </c>
      <c r="C186" s="100" t="s">
        <v>524</v>
      </c>
      <c r="D186" s="57">
        <v>100</v>
      </c>
      <c r="E186" s="57">
        <v>100</v>
      </c>
      <c r="F186" s="77" t="s">
        <v>666</v>
      </c>
      <c r="G186" s="78" t="s">
        <v>654</v>
      </c>
      <c r="H186" s="77" t="s">
        <v>26</v>
      </c>
      <c r="I186" s="108"/>
    </row>
    <row r="187" spans="1:9" s="61" customFormat="1" ht="78" customHeight="1">
      <c r="A187" s="75" t="s">
        <v>370</v>
      </c>
      <c r="B187" s="76" t="s">
        <v>478</v>
      </c>
      <c r="C187" s="65" t="s">
        <v>523</v>
      </c>
      <c r="D187" s="57">
        <v>2410.2</v>
      </c>
      <c r="E187" s="57">
        <v>1740.7</v>
      </c>
      <c r="F187" s="77" t="s">
        <v>687</v>
      </c>
      <c r="G187" s="78" t="s">
        <v>654</v>
      </c>
      <c r="H187" s="109" t="s">
        <v>528</v>
      </c>
      <c r="I187" s="77" t="s">
        <v>244</v>
      </c>
    </row>
    <row r="188" spans="1:9" s="61" customFormat="1" ht="30">
      <c r="A188" s="186" t="s">
        <v>371</v>
      </c>
      <c r="B188" s="187" t="s">
        <v>477</v>
      </c>
      <c r="C188" s="100" t="s">
        <v>524</v>
      </c>
      <c r="D188" s="57">
        <v>330</v>
      </c>
      <c r="E188" s="62"/>
      <c r="F188" s="188" t="s">
        <v>687</v>
      </c>
      <c r="G188" s="189" t="s">
        <v>654</v>
      </c>
      <c r="H188" s="190" t="s">
        <v>528</v>
      </c>
      <c r="I188" s="192" t="s">
        <v>232</v>
      </c>
    </row>
    <row r="189" spans="1:9" s="61" customFormat="1" ht="30" customHeight="1">
      <c r="A189" s="186"/>
      <c r="B189" s="187"/>
      <c r="C189" s="65" t="s">
        <v>523</v>
      </c>
      <c r="D189" s="57">
        <v>679.5</v>
      </c>
      <c r="E189" s="78"/>
      <c r="F189" s="188"/>
      <c r="G189" s="189"/>
      <c r="H189" s="191"/>
      <c r="I189" s="193"/>
    </row>
    <row r="190" spans="1:9" s="61" customFormat="1" ht="31.5" customHeight="1">
      <c r="A190" s="75" t="s">
        <v>372</v>
      </c>
      <c r="B190" s="76" t="s">
        <v>691</v>
      </c>
      <c r="C190" s="100" t="s">
        <v>524</v>
      </c>
      <c r="D190" s="57">
        <v>800</v>
      </c>
      <c r="E190" s="57">
        <v>800</v>
      </c>
      <c r="F190" s="77" t="s">
        <v>140</v>
      </c>
      <c r="G190" s="78" t="s">
        <v>654</v>
      </c>
      <c r="H190" s="77" t="s">
        <v>26</v>
      </c>
      <c r="I190" s="77"/>
    </row>
    <row r="191" spans="1:9" s="61" customFormat="1" ht="31.5" customHeight="1">
      <c r="A191" s="75" t="s">
        <v>373</v>
      </c>
      <c r="B191" s="105" t="s">
        <v>479</v>
      </c>
      <c r="C191" s="100" t="s">
        <v>524</v>
      </c>
      <c r="D191" s="57">
        <v>48.4</v>
      </c>
      <c r="E191" s="57">
        <v>48.4</v>
      </c>
      <c r="F191" s="78" t="s">
        <v>663</v>
      </c>
      <c r="G191" s="78" t="s">
        <v>654</v>
      </c>
      <c r="H191" s="77" t="s">
        <v>26</v>
      </c>
      <c r="I191" s="62"/>
    </row>
    <row r="192" spans="1:9" s="61" customFormat="1" ht="47.25" customHeight="1">
      <c r="A192" s="75" t="s">
        <v>374</v>
      </c>
      <c r="B192" s="76" t="s">
        <v>480</v>
      </c>
      <c r="C192" s="65" t="s">
        <v>523</v>
      </c>
      <c r="D192" s="57">
        <v>1912.2</v>
      </c>
      <c r="E192" s="62"/>
      <c r="F192" s="77" t="s">
        <v>135</v>
      </c>
      <c r="G192" s="78" t="s">
        <v>654</v>
      </c>
      <c r="H192" s="109" t="s">
        <v>528</v>
      </c>
      <c r="I192" s="62"/>
    </row>
    <row r="193" spans="1:9" s="61" customFormat="1" ht="30" customHeight="1">
      <c r="A193" s="75" t="s">
        <v>375</v>
      </c>
      <c r="B193" s="76" t="s">
        <v>692</v>
      </c>
      <c r="C193" s="100" t="s">
        <v>524</v>
      </c>
      <c r="D193" s="57">
        <v>350</v>
      </c>
      <c r="E193" s="57">
        <v>350</v>
      </c>
      <c r="F193" s="77" t="s">
        <v>782</v>
      </c>
      <c r="G193" s="78" t="s">
        <v>654</v>
      </c>
      <c r="H193" s="77" t="s">
        <v>26</v>
      </c>
      <c r="I193" s="103"/>
    </row>
    <row r="194" spans="1:9" s="61" customFormat="1" ht="30">
      <c r="A194" s="75" t="s">
        <v>376</v>
      </c>
      <c r="B194" s="76" t="s">
        <v>481</v>
      </c>
      <c r="C194" s="65" t="s">
        <v>523</v>
      </c>
      <c r="D194" s="57">
        <v>500</v>
      </c>
      <c r="E194" s="62"/>
      <c r="F194" s="77" t="s">
        <v>135</v>
      </c>
      <c r="G194" s="78" t="s">
        <v>654</v>
      </c>
      <c r="H194" s="109" t="s">
        <v>528</v>
      </c>
      <c r="I194" s="62"/>
    </row>
    <row r="195" spans="1:9" s="61" customFormat="1" ht="30">
      <c r="A195" s="75" t="s">
        <v>377</v>
      </c>
      <c r="B195" s="76" t="s">
        <v>482</v>
      </c>
      <c r="C195" s="65" t="s">
        <v>523</v>
      </c>
      <c r="D195" s="57">
        <v>846</v>
      </c>
      <c r="E195" s="62"/>
      <c r="F195" s="77" t="s">
        <v>135</v>
      </c>
      <c r="G195" s="78" t="s">
        <v>654</v>
      </c>
      <c r="H195" s="109" t="s">
        <v>528</v>
      </c>
      <c r="I195" s="62"/>
    </row>
    <row r="196" spans="1:9" s="61" customFormat="1" ht="75" customHeight="1">
      <c r="A196" s="75" t="s">
        <v>378</v>
      </c>
      <c r="B196" s="76" t="s">
        <v>10</v>
      </c>
      <c r="C196" s="100" t="s">
        <v>524</v>
      </c>
      <c r="D196" s="57">
        <v>500</v>
      </c>
      <c r="E196" s="57">
        <v>408.3</v>
      </c>
      <c r="F196" s="77" t="s">
        <v>687</v>
      </c>
      <c r="G196" s="78" t="s">
        <v>654</v>
      </c>
      <c r="H196" s="44" t="s">
        <v>528</v>
      </c>
      <c r="I196" s="77" t="s">
        <v>245</v>
      </c>
    </row>
    <row r="197" spans="1:9" s="61" customFormat="1" ht="30" customHeight="1">
      <c r="A197" s="75" t="s">
        <v>379</v>
      </c>
      <c r="B197" s="76" t="s">
        <v>483</v>
      </c>
      <c r="C197" s="65" t="s">
        <v>523</v>
      </c>
      <c r="D197" s="57">
        <v>3700</v>
      </c>
      <c r="E197" s="62"/>
      <c r="F197" s="77" t="s">
        <v>135</v>
      </c>
      <c r="G197" s="78" t="s">
        <v>654</v>
      </c>
      <c r="H197" s="44" t="s">
        <v>528</v>
      </c>
      <c r="I197" s="62"/>
    </row>
    <row r="198" spans="1:9" s="61" customFormat="1" ht="30">
      <c r="A198" s="75" t="s">
        <v>380</v>
      </c>
      <c r="B198" s="76" t="s">
        <v>484</v>
      </c>
      <c r="C198" s="100" t="s">
        <v>524</v>
      </c>
      <c r="D198" s="57">
        <v>122.8</v>
      </c>
      <c r="E198" s="57">
        <v>122.8</v>
      </c>
      <c r="F198" s="77" t="s">
        <v>140</v>
      </c>
      <c r="G198" s="78" t="s">
        <v>654</v>
      </c>
      <c r="H198" s="77" t="s">
        <v>26</v>
      </c>
      <c r="I198" s="62"/>
    </row>
    <row r="199" spans="1:9" s="61" customFormat="1" ht="30">
      <c r="A199" s="75" t="s">
        <v>381</v>
      </c>
      <c r="B199" s="76" t="s">
        <v>250</v>
      </c>
      <c r="C199" s="65" t="s">
        <v>523</v>
      </c>
      <c r="D199" s="57">
        <v>467.7</v>
      </c>
      <c r="E199" s="57">
        <v>467.7</v>
      </c>
      <c r="F199" s="77" t="s">
        <v>135</v>
      </c>
      <c r="G199" s="78" t="s">
        <v>654</v>
      </c>
      <c r="H199" s="77" t="s">
        <v>26</v>
      </c>
      <c r="I199" s="62"/>
    </row>
    <row r="200" spans="1:9" s="61" customFormat="1" ht="30">
      <c r="A200" s="75" t="s">
        <v>382</v>
      </c>
      <c r="B200" s="76" t="s">
        <v>485</v>
      </c>
      <c r="C200" s="65" t="s">
        <v>523</v>
      </c>
      <c r="D200" s="57">
        <v>500</v>
      </c>
      <c r="E200" s="57">
        <v>500</v>
      </c>
      <c r="F200" s="77" t="s">
        <v>135</v>
      </c>
      <c r="G200" s="78" t="s">
        <v>654</v>
      </c>
      <c r="H200" s="77" t="s">
        <v>26</v>
      </c>
      <c r="I200" s="62"/>
    </row>
    <row r="201" spans="1:9" s="61" customFormat="1" ht="30.75" customHeight="1">
      <c r="A201" s="75" t="s">
        <v>383</v>
      </c>
      <c r="B201" s="76" t="s">
        <v>693</v>
      </c>
      <c r="C201" s="100" t="s">
        <v>524</v>
      </c>
      <c r="D201" s="57">
        <v>349.5</v>
      </c>
      <c r="E201" s="57">
        <v>347.5</v>
      </c>
      <c r="F201" s="77" t="s">
        <v>140</v>
      </c>
      <c r="G201" s="78" t="s">
        <v>654</v>
      </c>
      <c r="H201" s="77" t="s">
        <v>26</v>
      </c>
      <c r="I201" s="77" t="s">
        <v>790</v>
      </c>
    </row>
    <row r="202" spans="1:9" s="61" customFormat="1" ht="32.25" customHeight="1">
      <c r="A202" s="75" t="s">
        <v>384</v>
      </c>
      <c r="B202" s="76" t="s">
        <v>694</v>
      </c>
      <c r="C202" s="100" t="s">
        <v>524</v>
      </c>
      <c r="D202" s="57">
        <v>80.8</v>
      </c>
      <c r="E202" s="57">
        <v>80.8</v>
      </c>
      <c r="F202" s="77" t="s">
        <v>687</v>
      </c>
      <c r="G202" s="78" t="s">
        <v>654</v>
      </c>
      <c r="H202" s="77" t="s">
        <v>26</v>
      </c>
      <c r="I202" s="77"/>
    </row>
    <row r="203" spans="1:9" s="61" customFormat="1" ht="60">
      <c r="A203" s="75" t="s">
        <v>385</v>
      </c>
      <c r="B203" s="76" t="s">
        <v>695</v>
      </c>
      <c r="C203" s="100" t="s">
        <v>524</v>
      </c>
      <c r="D203" s="57">
        <v>460</v>
      </c>
      <c r="E203" s="57">
        <v>460</v>
      </c>
      <c r="F203" s="77" t="s">
        <v>486</v>
      </c>
      <c r="G203" s="78" t="s">
        <v>654</v>
      </c>
      <c r="H203" s="77" t="s">
        <v>26</v>
      </c>
      <c r="I203" s="43" t="s">
        <v>498</v>
      </c>
    </row>
    <row r="204" spans="1:9" s="61" customFormat="1" ht="30" customHeight="1">
      <c r="A204" s="75" t="s">
        <v>386</v>
      </c>
      <c r="B204" s="76" t="s">
        <v>696</v>
      </c>
      <c r="C204" s="100" t="s">
        <v>524</v>
      </c>
      <c r="D204" s="57">
        <v>426.3</v>
      </c>
      <c r="E204" s="57">
        <v>426.3</v>
      </c>
      <c r="F204" s="77" t="s">
        <v>689</v>
      </c>
      <c r="G204" s="78" t="s">
        <v>654</v>
      </c>
      <c r="H204" s="77" t="s">
        <v>26</v>
      </c>
      <c r="I204" s="77"/>
    </row>
    <row r="205" spans="1:9" s="61" customFormat="1" ht="30">
      <c r="A205" s="75" t="s">
        <v>387</v>
      </c>
      <c r="B205" s="76" t="s">
        <v>246</v>
      </c>
      <c r="C205" s="65" t="s">
        <v>523</v>
      </c>
      <c r="D205" s="57">
        <v>986.5</v>
      </c>
      <c r="E205" s="57"/>
      <c r="F205" s="77" t="s">
        <v>135</v>
      </c>
      <c r="G205" s="78" t="s">
        <v>654</v>
      </c>
      <c r="H205" s="44" t="s">
        <v>528</v>
      </c>
      <c r="I205" s="62"/>
    </row>
    <row r="206" spans="1:9" s="61" customFormat="1" ht="60.75" customHeight="1">
      <c r="A206" s="75" t="s">
        <v>388</v>
      </c>
      <c r="B206" s="76" t="s">
        <v>697</v>
      </c>
      <c r="C206" s="100" t="s">
        <v>524</v>
      </c>
      <c r="D206" s="57">
        <v>300</v>
      </c>
      <c r="E206" s="107"/>
      <c r="F206" s="77" t="s">
        <v>687</v>
      </c>
      <c r="G206" s="78" t="s">
        <v>654</v>
      </c>
      <c r="H206" s="44" t="s">
        <v>528</v>
      </c>
      <c r="I206" s="77" t="s">
        <v>232</v>
      </c>
    </row>
    <row r="207" spans="1:9" s="61" customFormat="1" ht="46.5" customHeight="1">
      <c r="A207" s="75" t="s">
        <v>389</v>
      </c>
      <c r="B207" s="76" t="s">
        <v>698</v>
      </c>
      <c r="C207" s="100" t="s">
        <v>524</v>
      </c>
      <c r="D207" s="57">
        <v>70</v>
      </c>
      <c r="E207" s="57">
        <v>70</v>
      </c>
      <c r="F207" s="77" t="s">
        <v>666</v>
      </c>
      <c r="G207" s="78" t="s">
        <v>654</v>
      </c>
      <c r="H207" s="77" t="s">
        <v>26</v>
      </c>
      <c r="I207" s="77"/>
    </row>
    <row r="208" spans="1:9" s="61" customFormat="1" ht="60">
      <c r="A208" s="75" t="s">
        <v>390</v>
      </c>
      <c r="B208" s="76" t="s">
        <v>487</v>
      </c>
      <c r="C208" s="100" t="s">
        <v>524</v>
      </c>
      <c r="D208" s="57">
        <v>800</v>
      </c>
      <c r="E208" s="57">
        <v>209.8</v>
      </c>
      <c r="F208" s="77" t="s">
        <v>687</v>
      </c>
      <c r="G208" s="78" t="s">
        <v>654</v>
      </c>
      <c r="H208" s="62"/>
      <c r="I208" s="77" t="s">
        <v>247</v>
      </c>
    </row>
    <row r="209" spans="1:9" s="61" customFormat="1" ht="30">
      <c r="A209" s="75" t="s">
        <v>391</v>
      </c>
      <c r="B209" s="105" t="s">
        <v>488</v>
      </c>
      <c r="C209" s="65" t="s">
        <v>523</v>
      </c>
      <c r="D209" s="57">
        <v>4912.6</v>
      </c>
      <c r="E209" s="62"/>
      <c r="F209" s="78" t="s">
        <v>135</v>
      </c>
      <c r="G209" s="78" t="s">
        <v>654</v>
      </c>
      <c r="H209" s="44" t="s">
        <v>528</v>
      </c>
      <c r="I209" s="62"/>
    </row>
    <row r="210" spans="1:9" s="61" customFormat="1" ht="30">
      <c r="A210" s="75" t="s">
        <v>392</v>
      </c>
      <c r="B210" s="76" t="s">
        <v>699</v>
      </c>
      <c r="C210" s="100" t="s">
        <v>524</v>
      </c>
      <c r="D210" s="57">
        <v>200</v>
      </c>
      <c r="E210" s="57">
        <v>200</v>
      </c>
      <c r="F210" s="77" t="s">
        <v>140</v>
      </c>
      <c r="G210" s="78" t="s">
        <v>654</v>
      </c>
      <c r="H210" s="77" t="s">
        <v>26</v>
      </c>
      <c r="I210" s="77"/>
    </row>
    <row r="211" spans="1:9" s="61" customFormat="1" ht="30.75" customHeight="1">
      <c r="A211" s="75" t="s">
        <v>393</v>
      </c>
      <c r="B211" s="76" t="s">
        <v>700</v>
      </c>
      <c r="C211" s="100" t="s">
        <v>524</v>
      </c>
      <c r="D211" s="57">
        <v>160</v>
      </c>
      <c r="E211" s="57">
        <v>160</v>
      </c>
      <c r="F211" s="77" t="s">
        <v>140</v>
      </c>
      <c r="G211" s="78" t="s">
        <v>654</v>
      </c>
      <c r="H211" s="77" t="s">
        <v>26</v>
      </c>
      <c r="I211" s="77"/>
    </row>
    <row r="212" spans="1:9" s="61" customFormat="1" ht="45">
      <c r="A212" s="75" t="s">
        <v>394</v>
      </c>
      <c r="B212" s="76" t="s">
        <v>489</v>
      </c>
      <c r="C212" s="100" t="s">
        <v>524</v>
      </c>
      <c r="D212" s="57">
        <v>215</v>
      </c>
      <c r="E212" s="57">
        <v>215</v>
      </c>
      <c r="F212" s="77" t="s">
        <v>140</v>
      </c>
      <c r="G212" s="78" t="s">
        <v>654</v>
      </c>
      <c r="H212" s="77" t="s">
        <v>26</v>
      </c>
      <c r="I212" s="62"/>
    </row>
    <row r="213" spans="1:9" s="61" customFormat="1" ht="45.75" customHeight="1">
      <c r="A213" s="75" t="s">
        <v>395</v>
      </c>
      <c r="B213" s="76" t="s">
        <v>490</v>
      </c>
      <c r="C213" s="65" t="s">
        <v>523</v>
      </c>
      <c r="D213" s="57">
        <v>1436.8</v>
      </c>
      <c r="E213" s="62"/>
      <c r="F213" s="77" t="s">
        <v>135</v>
      </c>
      <c r="G213" s="78" t="s">
        <v>654</v>
      </c>
      <c r="H213" s="44" t="s">
        <v>528</v>
      </c>
      <c r="I213" s="62"/>
    </row>
    <row r="214" spans="1:9" s="61" customFormat="1" ht="30">
      <c r="A214" s="75" t="s">
        <v>396</v>
      </c>
      <c r="B214" s="76" t="s">
        <v>491</v>
      </c>
      <c r="C214" s="100" t="s">
        <v>524</v>
      </c>
      <c r="D214" s="57">
        <v>300</v>
      </c>
      <c r="E214" s="57">
        <v>300</v>
      </c>
      <c r="F214" s="77" t="s">
        <v>687</v>
      </c>
      <c r="G214" s="78" t="s">
        <v>654</v>
      </c>
      <c r="H214" s="77" t="s">
        <v>26</v>
      </c>
      <c r="I214" s="62"/>
    </row>
    <row r="215" spans="1:9" s="61" customFormat="1" ht="30">
      <c r="A215" s="75" t="s">
        <v>397</v>
      </c>
      <c r="B215" s="76" t="s">
        <v>492</v>
      </c>
      <c r="C215" s="100" t="s">
        <v>524</v>
      </c>
      <c r="D215" s="57">
        <v>151</v>
      </c>
      <c r="E215" s="57">
        <v>151</v>
      </c>
      <c r="F215" s="77" t="s">
        <v>140</v>
      </c>
      <c r="G215" s="78" t="s">
        <v>654</v>
      </c>
      <c r="H215" s="77" t="s">
        <v>26</v>
      </c>
      <c r="I215" s="62"/>
    </row>
    <row r="216" spans="1:9" s="61" customFormat="1" ht="30">
      <c r="A216" s="75" t="s">
        <v>398</v>
      </c>
      <c r="B216" s="76" t="s">
        <v>493</v>
      </c>
      <c r="C216" s="100" t="s">
        <v>524</v>
      </c>
      <c r="D216" s="57">
        <v>124.2</v>
      </c>
      <c r="E216" s="57">
        <v>124.2</v>
      </c>
      <c r="F216" s="77" t="s">
        <v>701</v>
      </c>
      <c r="G216" s="78" t="s">
        <v>654</v>
      </c>
      <c r="H216" s="77" t="s">
        <v>26</v>
      </c>
      <c r="I216" s="77"/>
    </row>
    <row r="217" spans="1:9" s="61" customFormat="1" ht="30">
      <c r="A217" s="75" t="s">
        <v>399</v>
      </c>
      <c r="B217" s="76" t="s">
        <v>702</v>
      </c>
      <c r="C217" s="100" t="s">
        <v>524</v>
      </c>
      <c r="D217" s="57">
        <v>300</v>
      </c>
      <c r="E217" s="57">
        <v>300</v>
      </c>
      <c r="F217" s="77" t="s">
        <v>140</v>
      </c>
      <c r="G217" s="78" t="s">
        <v>654</v>
      </c>
      <c r="H217" s="77" t="s">
        <v>26</v>
      </c>
      <c r="I217" s="77"/>
    </row>
    <row r="218" spans="1:9" s="61" customFormat="1" ht="60" customHeight="1">
      <c r="A218" s="75" t="s">
        <v>400</v>
      </c>
      <c r="B218" s="76" t="s">
        <v>703</v>
      </c>
      <c r="C218" s="100" t="s">
        <v>524</v>
      </c>
      <c r="D218" s="57">
        <v>467.4</v>
      </c>
      <c r="E218" s="107"/>
      <c r="F218" s="77" t="s">
        <v>687</v>
      </c>
      <c r="G218" s="78" t="s">
        <v>654</v>
      </c>
      <c r="H218" s="44" t="s">
        <v>528</v>
      </c>
      <c r="I218" s="77" t="s">
        <v>232</v>
      </c>
    </row>
    <row r="219" spans="1:9" s="61" customFormat="1" ht="45" customHeight="1">
      <c r="A219" s="75" t="s">
        <v>401</v>
      </c>
      <c r="B219" s="76" t="s">
        <v>494</v>
      </c>
      <c r="C219" s="100" t="s">
        <v>524</v>
      </c>
      <c r="D219" s="57">
        <v>230.6</v>
      </c>
      <c r="E219" s="57">
        <v>230.6</v>
      </c>
      <c r="F219" s="77" t="s">
        <v>140</v>
      </c>
      <c r="G219" s="78" t="s">
        <v>654</v>
      </c>
      <c r="H219" s="77" t="s">
        <v>26</v>
      </c>
      <c r="I219" s="77"/>
    </row>
    <row r="220" spans="1:9" s="61" customFormat="1" ht="30">
      <c r="A220" s="75" t="s">
        <v>402</v>
      </c>
      <c r="B220" s="76" t="s">
        <v>704</v>
      </c>
      <c r="C220" s="100" t="s">
        <v>524</v>
      </c>
      <c r="D220" s="57">
        <v>219.4</v>
      </c>
      <c r="E220" s="57">
        <v>219.4</v>
      </c>
      <c r="F220" s="77" t="s">
        <v>663</v>
      </c>
      <c r="G220" s="78" t="s">
        <v>654</v>
      </c>
      <c r="H220" s="77" t="s">
        <v>26</v>
      </c>
      <c r="I220" s="77"/>
    </row>
    <row r="221" spans="1:9" s="61" customFormat="1" ht="60">
      <c r="A221" s="75" t="s">
        <v>403</v>
      </c>
      <c r="B221" s="76" t="s">
        <v>495</v>
      </c>
      <c r="C221" s="65" t="s">
        <v>523</v>
      </c>
      <c r="D221" s="57">
        <v>5508.4</v>
      </c>
      <c r="E221" s="57">
        <v>305</v>
      </c>
      <c r="F221" s="77" t="s">
        <v>135</v>
      </c>
      <c r="G221" s="78" t="s">
        <v>654</v>
      </c>
      <c r="H221" s="44" t="s">
        <v>528</v>
      </c>
      <c r="I221" s="77" t="s">
        <v>248</v>
      </c>
    </row>
    <row r="222" spans="1:9" s="61" customFormat="1" ht="76.5" customHeight="1">
      <c r="A222" s="75" t="s">
        <v>404</v>
      </c>
      <c r="B222" s="76" t="s">
        <v>705</v>
      </c>
      <c r="C222" s="100" t="s">
        <v>524</v>
      </c>
      <c r="D222" s="57">
        <v>4958.2</v>
      </c>
      <c r="E222" s="57">
        <v>4411.9</v>
      </c>
      <c r="F222" s="77" t="s">
        <v>167</v>
      </c>
      <c r="G222" s="78" t="s">
        <v>654</v>
      </c>
      <c r="H222" s="44" t="s">
        <v>528</v>
      </c>
      <c r="I222" s="77" t="s">
        <v>249</v>
      </c>
    </row>
    <row r="223" spans="1:9" s="61" customFormat="1" ht="30">
      <c r="A223" s="75" t="s">
        <v>405</v>
      </c>
      <c r="B223" s="76" t="s">
        <v>496</v>
      </c>
      <c r="C223" s="100" t="s">
        <v>524</v>
      </c>
      <c r="D223" s="57">
        <v>399.8</v>
      </c>
      <c r="E223" s="57">
        <v>399.8</v>
      </c>
      <c r="F223" s="77" t="s">
        <v>140</v>
      </c>
      <c r="G223" s="78" t="s">
        <v>654</v>
      </c>
      <c r="H223" s="77" t="s">
        <v>26</v>
      </c>
      <c r="I223" s="62"/>
    </row>
    <row r="224" spans="1:9" s="61" customFormat="1" ht="30">
      <c r="A224" s="75" t="s">
        <v>406</v>
      </c>
      <c r="B224" s="76" t="s">
        <v>497</v>
      </c>
      <c r="C224" s="100" t="s">
        <v>524</v>
      </c>
      <c r="D224" s="57">
        <v>780.2</v>
      </c>
      <c r="E224" s="57">
        <v>780.2</v>
      </c>
      <c r="F224" s="77" t="s">
        <v>687</v>
      </c>
      <c r="G224" s="78" t="s">
        <v>654</v>
      </c>
      <c r="H224" s="77" t="s">
        <v>26</v>
      </c>
      <c r="I224" s="62"/>
    </row>
    <row r="225" spans="1:9" s="61" customFormat="1" ht="37.5" customHeight="1">
      <c r="A225" s="176" t="s">
        <v>625</v>
      </c>
      <c r="B225" s="176"/>
      <c r="C225" s="176"/>
      <c r="D225" s="176"/>
      <c r="E225" s="176"/>
      <c r="F225" s="176"/>
      <c r="G225" s="176"/>
      <c r="H225" s="176"/>
      <c r="I225" s="176"/>
    </row>
    <row r="226" spans="1:9" s="61" customFormat="1" ht="73.5" customHeight="1">
      <c r="A226" s="63" t="s">
        <v>651</v>
      </c>
      <c r="B226" s="64" t="s">
        <v>38</v>
      </c>
      <c r="C226" s="65" t="s">
        <v>524</v>
      </c>
      <c r="D226" s="44">
        <v>2349.6</v>
      </c>
      <c r="E226" s="66">
        <v>0</v>
      </c>
      <c r="F226" s="44" t="s">
        <v>42</v>
      </c>
      <c r="G226" s="44" t="s">
        <v>44</v>
      </c>
      <c r="H226" s="44" t="s">
        <v>29</v>
      </c>
      <c r="I226" s="44" t="s">
        <v>41</v>
      </c>
    </row>
    <row r="227" spans="1:9" s="61" customFormat="1" ht="44.25" customHeight="1">
      <c r="A227" s="63" t="s">
        <v>655</v>
      </c>
      <c r="B227" s="64" t="s">
        <v>39</v>
      </c>
      <c r="C227" s="65" t="s">
        <v>524</v>
      </c>
      <c r="D227" s="44">
        <v>351.98</v>
      </c>
      <c r="E227" s="44">
        <v>351.98</v>
      </c>
      <c r="F227" s="44" t="s">
        <v>40</v>
      </c>
      <c r="G227" s="44" t="s">
        <v>45</v>
      </c>
      <c r="H227" s="44" t="s">
        <v>43</v>
      </c>
      <c r="I227" s="62"/>
    </row>
    <row r="228" spans="1:9" s="8" customFormat="1" ht="33.75" customHeight="1">
      <c r="A228" s="202" t="s">
        <v>556</v>
      </c>
      <c r="B228" s="202"/>
      <c r="C228" s="202"/>
      <c r="D228" s="202"/>
      <c r="E228" s="202"/>
      <c r="F228" s="202"/>
      <c r="G228" s="202"/>
      <c r="H228" s="202"/>
      <c r="I228" s="202"/>
    </row>
    <row r="229" spans="1:9" s="84" customFormat="1" ht="17.25" customHeight="1">
      <c r="A229" s="83"/>
      <c r="B229" s="147" t="s">
        <v>557</v>
      </c>
      <c r="C229" s="147"/>
      <c r="D229" s="147"/>
      <c r="E229" s="147"/>
      <c r="F229" s="147"/>
      <c r="G229" s="147"/>
      <c r="H229" s="147"/>
      <c r="I229" s="147"/>
    </row>
    <row r="230" spans="1:9" s="8" customFormat="1" ht="264" customHeight="1">
      <c r="A230" s="85">
        <v>1</v>
      </c>
      <c r="B230" s="86" t="s">
        <v>170</v>
      </c>
      <c r="C230" s="87" t="s">
        <v>558</v>
      </c>
      <c r="D230" s="57">
        <v>8420</v>
      </c>
      <c r="E230" s="57">
        <v>0</v>
      </c>
      <c r="F230" s="31" t="s">
        <v>722</v>
      </c>
      <c r="G230" s="31" t="s">
        <v>14</v>
      </c>
      <c r="H230" s="31" t="s">
        <v>528</v>
      </c>
      <c r="I230" s="88"/>
    </row>
    <row r="231" spans="1:9" s="8" customFormat="1" ht="43.5" customHeight="1">
      <c r="A231" s="31">
        <v>2</v>
      </c>
      <c r="B231" s="43" t="s">
        <v>559</v>
      </c>
      <c r="C231" s="204" t="s">
        <v>558</v>
      </c>
      <c r="D231" s="207">
        <v>1925.7</v>
      </c>
      <c r="E231" s="207">
        <v>52.8</v>
      </c>
      <c r="F231" s="177" t="s">
        <v>723</v>
      </c>
      <c r="G231" s="177" t="s">
        <v>560</v>
      </c>
      <c r="H231" s="177" t="s">
        <v>173</v>
      </c>
      <c r="I231" s="163"/>
    </row>
    <row r="232" spans="1:9" s="9" customFormat="1" ht="15" customHeight="1">
      <c r="A232" s="53" t="s">
        <v>561</v>
      </c>
      <c r="B232" s="99" t="s">
        <v>562</v>
      </c>
      <c r="C232" s="205"/>
      <c r="D232" s="208"/>
      <c r="E232" s="208"/>
      <c r="F232" s="159"/>
      <c r="G232" s="159"/>
      <c r="H232" s="159"/>
      <c r="I232" s="163"/>
    </row>
    <row r="233" spans="1:9" s="9" customFormat="1" ht="30" customHeight="1">
      <c r="A233" s="53" t="s">
        <v>563</v>
      </c>
      <c r="B233" s="99" t="s">
        <v>564</v>
      </c>
      <c r="C233" s="205"/>
      <c r="D233" s="208"/>
      <c r="E233" s="208"/>
      <c r="F233" s="159"/>
      <c r="G233" s="159"/>
      <c r="H233" s="159"/>
      <c r="I233" s="163"/>
    </row>
    <row r="234" spans="1:9" s="9" customFormat="1" ht="15.75" customHeight="1">
      <c r="A234" s="53" t="s">
        <v>565</v>
      </c>
      <c r="B234" s="99" t="s">
        <v>566</v>
      </c>
      <c r="C234" s="205"/>
      <c r="D234" s="208"/>
      <c r="E234" s="208"/>
      <c r="F234" s="159"/>
      <c r="G234" s="159"/>
      <c r="H234" s="159"/>
      <c r="I234" s="163"/>
    </row>
    <row r="235" spans="1:9" s="9" customFormat="1" ht="15" customHeight="1">
      <c r="A235" s="53" t="s">
        <v>567</v>
      </c>
      <c r="B235" s="99" t="s">
        <v>568</v>
      </c>
      <c r="C235" s="205"/>
      <c r="D235" s="208"/>
      <c r="E235" s="208"/>
      <c r="F235" s="159"/>
      <c r="G235" s="159"/>
      <c r="H235" s="159"/>
      <c r="I235" s="163"/>
    </row>
    <row r="236" spans="1:9" s="9" customFormat="1" ht="15" customHeight="1">
      <c r="A236" s="53" t="s">
        <v>569</v>
      </c>
      <c r="B236" s="99" t="s">
        <v>570</v>
      </c>
      <c r="C236" s="205"/>
      <c r="D236" s="208"/>
      <c r="E236" s="208"/>
      <c r="F236" s="159"/>
      <c r="G236" s="159"/>
      <c r="H236" s="159"/>
      <c r="I236" s="163"/>
    </row>
    <row r="237" spans="1:9" s="9" customFormat="1" ht="30" customHeight="1">
      <c r="A237" s="53" t="s">
        <v>571</v>
      </c>
      <c r="B237" s="99" t="s">
        <v>572</v>
      </c>
      <c r="C237" s="205"/>
      <c r="D237" s="208"/>
      <c r="E237" s="208"/>
      <c r="F237" s="159"/>
      <c r="G237" s="159"/>
      <c r="H237" s="159"/>
      <c r="I237" s="163"/>
    </row>
    <row r="238" spans="1:9" s="9" customFormat="1" ht="15">
      <c r="A238" s="53" t="s">
        <v>573</v>
      </c>
      <c r="B238" s="99" t="s">
        <v>574</v>
      </c>
      <c r="C238" s="205"/>
      <c r="D238" s="208"/>
      <c r="E238" s="208"/>
      <c r="F238" s="159"/>
      <c r="G238" s="159"/>
      <c r="H238" s="159"/>
      <c r="I238" s="163"/>
    </row>
    <row r="239" spans="1:9" s="9" customFormat="1" ht="15">
      <c r="A239" s="53" t="s">
        <v>575</v>
      </c>
      <c r="B239" s="99" t="s">
        <v>576</v>
      </c>
      <c r="C239" s="205"/>
      <c r="D239" s="208"/>
      <c r="E239" s="208"/>
      <c r="F239" s="159"/>
      <c r="G239" s="159"/>
      <c r="H239" s="159"/>
      <c r="I239" s="163"/>
    </row>
    <row r="240" spans="1:9" s="9" customFormat="1" ht="15">
      <c r="A240" s="53" t="s">
        <v>577</v>
      </c>
      <c r="B240" s="99" t="s">
        <v>171</v>
      </c>
      <c r="C240" s="205"/>
      <c r="D240" s="208"/>
      <c r="E240" s="208"/>
      <c r="F240" s="159"/>
      <c r="G240" s="159"/>
      <c r="H240" s="159"/>
      <c r="I240" s="163"/>
    </row>
    <row r="241" spans="1:9" s="9" customFormat="1" ht="15.75" customHeight="1">
      <c r="A241" s="53" t="s">
        <v>505</v>
      </c>
      <c r="B241" s="99" t="s">
        <v>172</v>
      </c>
      <c r="C241" s="206"/>
      <c r="D241" s="209"/>
      <c r="E241" s="209"/>
      <c r="F241" s="160"/>
      <c r="G241" s="160"/>
      <c r="H241" s="160"/>
      <c r="I241" s="163"/>
    </row>
    <row r="242" spans="1:9" s="9" customFormat="1" ht="44.25" customHeight="1">
      <c r="A242" s="31">
        <v>3</v>
      </c>
      <c r="B242" s="43" t="s">
        <v>578</v>
      </c>
      <c r="C242" s="161" t="s">
        <v>558</v>
      </c>
      <c r="D242" s="162">
        <v>648.3</v>
      </c>
      <c r="E242" s="162">
        <v>2.2</v>
      </c>
      <c r="F242" s="172" t="s">
        <v>724</v>
      </c>
      <c r="G242" s="172" t="s">
        <v>560</v>
      </c>
      <c r="H242" s="172" t="s">
        <v>211</v>
      </c>
      <c r="I242" s="164"/>
    </row>
    <row r="243" spans="1:9" s="89" customFormat="1" ht="30">
      <c r="A243" s="91" t="s">
        <v>579</v>
      </c>
      <c r="B243" s="101" t="s">
        <v>174</v>
      </c>
      <c r="C243" s="161"/>
      <c r="D243" s="162"/>
      <c r="E243" s="162"/>
      <c r="F243" s="172"/>
      <c r="G243" s="172"/>
      <c r="H243" s="172"/>
      <c r="I243" s="164"/>
    </row>
    <row r="244" spans="1:9" s="89" customFormat="1" ht="15">
      <c r="A244" s="91" t="s">
        <v>580</v>
      </c>
      <c r="B244" s="101" t="s">
        <v>581</v>
      </c>
      <c r="C244" s="161"/>
      <c r="D244" s="162"/>
      <c r="E244" s="162"/>
      <c r="F244" s="172"/>
      <c r="G244" s="172"/>
      <c r="H244" s="172"/>
      <c r="I244" s="164"/>
    </row>
    <row r="245" spans="1:9" s="89" customFormat="1" ht="15">
      <c r="A245" s="91" t="s">
        <v>582</v>
      </c>
      <c r="B245" s="101" t="s">
        <v>583</v>
      </c>
      <c r="C245" s="161"/>
      <c r="D245" s="162"/>
      <c r="E245" s="162"/>
      <c r="F245" s="172"/>
      <c r="G245" s="172"/>
      <c r="H245" s="172"/>
      <c r="I245" s="164"/>
    </row>
    <row r="246" spans="1:9" s="89" customFormat="1" ht="15">
      <c r="A246" s="91" t="s">
        <v>584</v>
      </c>
      <c r="B246" s="101" t="s">
        <v>585</v>
      </c>
      <c r="C246" s="161"/>
      <c r="D246" s="162"/>
      <c r="E246" s="162"/>
      <c r="F246" s="172"/>
      <c r="G246" s="172"/>
      <c r="H246" s="172"/>
      <c r="I246" s="164"/>
    </row>
    <row r="247" spans="1:9" s="89" customFormat="1" ht="15">
      <c r="A247" s="91" t="s">
        <v>586</v>
      </c>
      <c r="B247" s="101" t="s">
        <v>587</v>
      </c>
      <c r="C247" s="161"/>
      <c r="D247" s="162"/>
      <c r="E247" s="162"/>
      <c r="F247" s="172"/>
      <c r="G247" s="172"/>
      <c r="H247" s="172"/>
      <c r="I247" s="164"/>
    </row>
    <row r="248" spans="1:9" s="89" customFormat="1" ht="15">
      <c r="A248" s="91" t="s">
        <v>588</v>
      </c>
      <c r="B248" s="101" t="s">
        <v>589</v>
      </c>
      <c r="C248" s="161"/>
      <c r="D248" s="162"/>
      <c r="E248" s="162"/>
      <c r="F248" s="172"/>
      <c r="G248" s="172"/>
      <c r="H248" s="172"/>
      <c r="I248" s="164"/>
    </row>
    <row r="249" spans="1:9" s="89" customFormat="1" ht="15">
      <c r="A249" s="91" t="s">
        <v>590</v>
      </c>
      <c r="B249" s="101" t="s">
        <v>591</v>
      </c>
      <c r="C249" s="161"/>
      <c r="D249" s="162"/>
      <c r="E249" s="162"/>
      <c r="F249" s="172"/>
      <c r="G249" s="172"/>
      <c r="H249" s="172"/>
      <c r="I249" s="164"/>
    </row>
    <row r="250" spans="1:9" s="89" customFormat="1" ht="30">
      <c r="A250" s="91" t="s">
        <v>592</v>
      </c>
      <c r="B250" s="101" t="s">
        <v>593</v>
      </c>
      <c r="C250" s="161"/>
      <c r="D250" s="162"/>
      <c r="E250" s="162"/>
      <c r="F250" s="172"/>
      <c r="G250" s="172"/>
      <c r="H250" s="172"/>
      <c r="I250" s="164"/>
    </row>
    <row r="251" spans="1:9" s="89" customFormat="1" ht="15">
      <c r="A251" s="91" t="s">
        <v>594</v>
      </c>
      <c r="B251" s="101" t="s">
        <v>595</v>
      </c>
      <c r="C251" s="161"/>
      <c r="D251" s="162"/>
      <c r="E251" s="162"/>
      <c r="F251" s="172"/>
      <c r="G251" s="172"/>
      <c r="H251" s="172"/>
      <c r="I251" s="164"/>
    </row>
    <row r="252" spans="1:9" s="89" customFormat="1" ht="15.75" customHeight="1">
      <c r="A252" s="91" t="s">
        <v>596</v>
      </c>
      <c r="B252" s="101" t="s">
        <v>597</v>
      </c>
      <c r="C252" s="161"/>
      <c r="D252" s="162"/>
      <c r="E252" s="162"/>
      <c r="F252" s="172"/>
      <c r="G252" s="172"/>
      <c r="H252" s="172"/>
      <c r="I252" s="164"/>
    </row>
    <row r="253" spans="1:9" s="89" customFormat="1" ht="15">
      <c r="A253" s="91" t="s">
        <v>598</v>
      </c>
      <c r="B253" s="101" t="s">
        <v>599</v>
      </c>
      <c r="C253" s="161"/>
      <c r="D253" s="162"/>
      <c r="E253" s="162"/>
      <c r="F253" s="172"/>
      <c r="G253" s="172"/>
      <c r="H253" s="172"/>
      <c r="I253" s="164"/>
    </row>
    <row r="254" spans="1:9" s="89" customFormat="1" ht="30">
      <c r="A254" s="91" t="s">
        <v>600</v>
      </c>
      <c r="B254" s="101" t="s">
        <v>175</v>
      </c>
      <c r="C254" s="161"/>
      <c r="D254" s="162"/>
      <c r="E254" s="162"/>
      <c r="F254" s="172"/>
      <c r="G254" s="172"/>
      <c r="H254" s="172"/>
      <c r="I254" s="164"/>
    </row>
    <row r="255" spans="1:9" s="89" customFormat="1" ht="30">
      <c r="A255" s="91" t="s">
        <v>176</v>
      </c>
      <c r="B255" s="101" t="s">
        <v>177</v>
      </c>
      <c r="C255" s="161"/>
      <c r="D255" s="162"/>
      <c r="E255" s="162"/>
      <c r="F255" s="172"/>
      <c r="G255" s="172"/>
      <c r="H255" s="172"/>
      <c r="I255" s="164"/>
    </row>
    <row r="256" spans="1:9" s="89" customFormat="1" ht="15">
      <c r="A256" s="91" t="s">
        <v>178</v>
      </c>
      <c r="B256" s="101" t="s">
        <v>179</v>
      </c>
      <c r="C256" s="161"/>
      <c r="D256" s="162"/>
      <c r="E256" s="162"/>
      <c r="F256" s="172"/>
      <c r="G256" s="172"/>
      <c r="H256" s="172"/>
      <c r="I256" s="164"/>
    </row>
    <row r="257" spans="1:9" s="89" customFormat="1" ht="15">
      <c r="A257" s="91" t="s">
        <v>180</v>
      </c>
      <c r="B257" s="101" t="s">
        <v>181</v>
      </c>
      <c r="C257" s="161"/>
      <c r="D257" s="162"/>
      <c r="E257" s="162"/>
      <c r="F257" s="172"/>
      <c r="G257" s="172"/>
      <c r="H257" s="172"/>
      <c r="I257" s="164"/>
    </row>
    <row r="258" spans="1:9" s="89" customFormat="1" ht="15">
      <c r="A258" s="91" t="s">
        <v>182</v>
      </c>
      <c r="B258" s="101" t="s">
        <v>183</v>
      </c>
      <c r="C258" s="161"/>
      <c r="D258" s="162"/>
      <c r="E258" s="162"/>
      <c r="F258" s="172"/>
      <c r="G258" s="172"/>
      <c r="H258" s="172"/>
      <c r="I258" s="164"/>
    </row>
    <row r="259" spans="1:9" s="89" customFormat="1" ht="15">
      <c r="A259" s="91" t="s">
        <v>184</v>
      </c>
      <c r="B259" s="101" t="s">
        <v>185</v>
      </c>
      <c r="C259" s="161"/>
      <c r="D259" s="162"/>
      <c r="E259" s="162"/>
      <c r="F259" s="172"/>
      <c r="G259" s="172"/>
      <c r="H259" s="172"/>
      <c r="I259" s="164"/>
    </row>
    <row r="260" spans="1:9" s="89" customFormat="1" ht="15">
      <c r="A260" s="91" t="s">
        <v>186</v>
      </c>
      <c r="B260" s="101" t="s">
        <v>187</v>
      </c>
      <c r="C260" s="161"/>
      <c r="D260" s="162"/>
      <c r="E260" s="162"/>
      <c r="F260" s="172"/>
      <c r="G260" s="172"/>
      <c r="H260" s="172"/>
      <c r="I260" s="164"/>
    </row>
    <row r="261" spans="1:9" s="89" customFormat="1" ht="30">
      <c r="A261" s="91" t="s">
        <v>188</v>
      </c>
      <c r="B261" s="101" t="s">
        <v>189</v>
      </c>
      <c r="C261" s="161"/>
      <c r="D261" s="162"/>
      <c r="E261" s="162"/>
      <c r="F261" s="172"/>
      <c r="G261" s="172"/>
      <c r="H261" s="172"/>
      <c r="I261" s="164"/>
    </row>
    <row r="262" spans="1:9" s="89" customFormat="1" ht="30">
      <c r="A262" s="91" t="s">
        <v>190</v>
      </c>
      <c r="B262" s="101" t="s">
        <v>191</v>
      </c>
      <c r="C262" s="161"/>
      <c r="D262" s="162"/>
      <c r="E262" s="162"/>
      <c r="F262" s="172"/>
      <c r="G262" s="172"/>
      <c r="H262" s="172"/>
      <c r="I262" s="164"/>
    </row>
    <row r="263" spans="1:9" s="89" customFormat="1" ht="30">
      <c r="A263" s="91" t="s">
        <v>192</v>
      </c>
      <c r="B263" s="101" t="s">
        <v>193</v>
      </c>
      <c r="C263" s="161"/>
      <c r="D263" s="162"/>
      <c r="E263" s="162"/>
      <c r="F263" s="172"/>
      <c r="G263" s="172"/>
      <c r="H263" s="172"/>
      <c r="I263" s="164"/>
    </row>
    <row r="264" spans="1:9" s="90" customFormat="1" ht="30">
      <c r="A264" s="94" t="s">
        <v>194</v>
      </c>
      <c r="B264" s="101" t="s">
        <v>195</v>
      </c>
      <c r="C264" s="161"/>
      <c r="D264" s="162"/>
      <c r="E264" s="162"/>
      <c r="F264" s="172"/>
      <c r="G264" s="172"/>
      <c r="H264" s="172"/>
      <c r="I264" s="164"/>
    </row>
    <row r="265" spans="1:9" s="90" customFormat="1" ht="15">
      <c r="A265" s="93" t="s">
        <v>196</v>
      </c>
      <c r="B265" s="101" t="s">
        <v>197</v>
      </c>
      <c r="C265" s="161"/>
      <c r="D265" s="162"/>
      <c r="E265" s="162"/>
      <c r="F265" s="172"/>
      <c r="G265" s="172"/>
      <c r="H265" s="172"/>
      <c r="I265" s="164"/>
    </row>
    <row r="266" spans="1:9" s="90" customFormat="1" ht="15">
      <c r="A266" s="93" t="s">
        <v>198</v>
      </c>
      <c r="B266" s="101" t="s">
        <v>199</v>
      </c>
      <c r="C266" s="161"/>
      <c r="D266" s="162"/>
      <c r="E266" s="162"/>
      <c r="F266" s="172"/>
      <c r="G266" s="172"/>
      <c r="H266" s="172"/>
      <c r="I266" s="164"/>
    </row>
    <row r="267" spans="1:9" s="90" customFormat="1" ht="15">
      <c r="A267" s="93" t="s">
        <v>200</v>
      </c>
      <c r="B267" s="101" t="s">
        <v>201</v>
      </c>
      <c r="C267" s="161"/>
      <c r="D267" s="162"/>
      <c r="E267" s="162"/>
      <c r="F267" s="172"/>
      <c r="G267" s="172"/>
      <c r="H267" s="172"/>
      <c r="I267" s="164"/>
    </row>
    <row r="268" spans="1:9" s="90" customFormat="1" ht="15">
      <c r="A268" s="93" t="s">
        <v>202</v>
      </c>
      <c r="B268" s="101" t="s">
        <v>187</v>
      </c>
      <c r="C268" s="161"/>
      <c r="D268" s="162"/>
      <c r="E268" s="162"/>
      <c r="F268" s="172"/>
      <c r="G268" s="172"/>
      <c r="H268" s="172"/>
      <c r="I268" s="164"/>
    </row>
    <row r="269" spans="1:9" s="90" customFormat="1" ht="15" customHeight="1">
      <c r="A269" s="93" t="s">
        <v>203</v>
      </c>
      <c r="B269" s="101" t="s">
        <v>204</v>
      </c>
      <c r="C269" s="161"/>
      <c r="D269" s="162"/>
      <c r="E269" s="162"/>
      <c r="F269" s="172"/>
      <c r="G269" s="172"/>
      <c r="H269" s="172"/>
      <c r="I269" s="164"/>
    </row>
    <row r="270" spans="1:9" s="90" customFormat="1" ht="15">
      <c r="A270" s="93" t="s">
        <v>205</v>
      </c>
      <c r="B270" s="101" t="s">
        <v>206</v>
      </c>
      <c r="C270" s="161"/>
      <c r="D270" s="162"/>
      <c r="E270" s="162"/>
      <c r="F270" s="172"/>
      <c r="G270" s="172"/>
      <c r="H270" s="172"/>
      <c r="I270" s="164"/>
    </row>
    <row r="271" spans="1:9" s="90" customFormat="1" ht="15">
      <c r="A271" s="93" t="s">
        <v>207</v>
      </c>
      <c r="B271" s="101" t="s">
        <v>208</v>
      </c>
      <c r="C271" s="161"/>
      <c r="D271" s="162"/>
      <c r="E271" s="162"/>
      <c r="F271" s="172"/>
      <c r="G271" s="172"/>
      <c r="H271" s="172"/>
      <c r="I271" s="164"/>
    </row>
    <row r="272" spans="1:9" s="90" customFormat="1" ht="15">
      <c r="A272" s="93" t="s">
        <v>209</v>
      </c>
      <c r="B272" s="101" t="s">
        <v>210</v>
      </c>
      <c r="C272" s="161"/>
      <c r="D272" s="162"/>
      <c r="E272" s="162"/>
      <c r="F272" s="172"/>
      <c r="G272" s="172"/>
      <c r="H272" s="172"/>
      <c r="I272" s="164"/>
    </row>
    <row r="273" spans="1:9" s="8" customFormat="1" ht="162.75" customHeight="1">
      <c r="A273" s="31">
        <v>4</v>
      </c>
      <c r="B273" s="43" t="s">
        <v>601</v>
      </c>
      <c r="C273" s="87" t="s">
        <v>558</v>
      </c>
      <c r="D273" s="57">
        <v>6352.9</v>
      </c>
      <c r="E273" s="57">
        <v>0</v>
      </c>
      <c r="F273" s="31" t="s">
        <v>722</v>
      </c>
      <c r="G273" s="31" t="s">
        <v>560</v>
      </c>
      <c r="H273" s="31" t="s">
        <v>212</v>
      </c>
      <c r="I273" s="88"/>
    </row>
    <row r="274" spans="1:9" s="8" customFormat="1" ht="62.25" customHeight="1">
      <c r="A274" s="31">
        <v>5</v>
      </c>
      <c r="B274" s="43" t="s">
        <v>726</v>
      </c>
      <c r="C274" s="204" t="s">
        <v>558</v>
      </c>
      <c r="D274" s="207">
        <v>129.7</v>
      </c>
      <c r="E274" s="207">
        <v>82</v>
      </c>
      <c r="F274" s="177" t="s">
        <v>725</v>
      </c>
      <c r="G274" s="172" t="s">
        <v>560</v>
      </c>
      <c r="H274" s="172" t="s">
        <v>215</v>
      </c>
      <c r="I274" s="163"/>
    </row>
    <row r="275" spans="1:9" s="46" customFormat="1" ht="15">
      <c r="A275" s="91" t="s">
        <v>727</v>
      </c>
      <c r="B275" s="96" t="s">
        <v>728</v>
      </c>
      <c r="C275" s="205"/>
      <c r="D275" s="208"/>
      <c r="E275" s="208"/>
      <c r="F275" s="159"/>
      <c r="G275" s="172"/>
      <c r="H275" s="172"/>
      <c r="I275" s="163"/>
    </row>
    <row r="276" spans="1:9" s="46" customFormat="1" ht="15">
      <c r="A276" s="91" t="s">
        <v>729</v>
      </c>
      <c r="B276" s="96" t="s">
        <v>730</v>
      </c>
      <c r="C276" s="205"/>
      <c r="D276" s="208"/>
      <c r="E276" s="208"/>
      <c r="F276" s="159"/>
      <c r="G276" s="172"/>
      <c r="H276" s="172"/>
      <c r="I276" s="163"/>
    </row>
    <row r="277" spans="1:9" s="46" customFormat="1" ht="15">
      <c r="A277" s="91" t="s">
        <v>731</v>
      </c>
      <c r="B277" s="96" t="s">
        <v>732</v>
      </c>
      <c r="C277" s="205"/>
      <c r="D277" s="208"/>
      <c r="E277" s="208"/>
      <c r="F277" s="159"/>
      <c r="G277" s="172"/>
      <c r="H277" s="172"/>
      <c r="I277" s="163"/>
    </row>
    <row r="278" spans="1:9" s="46" customFormat="1" ht="30">
      <c r="A278" s="91" t="s">
        <v>733</v>
      </c>
      <c r="B278" s="96" t="s">
        <v>734</v>
      </c>
      <c r="C278" s="205"/>
      <c r="D278" s="208"/>
      <c r="E278" s="208"/>
      <c r="F278" s="159"/>
      <c r="G278" s="172"/>
      <c r="H278" s="172"/>
      <c r="I278" s="163"/>
    </row>
    <row r="279" spans="1:9" s="46" customFormat="1" ht="30">
      <c r="A279" s="91" t="s">
        <v>735</v>
      </c>
      <c r="B279" s="96" t="s">
        <v>736</v>
      </c>
      <c r="C279" s="205"/>
      <c r="D279" s="208"/>
      <c r="E279" s="208"/>
      <c r="F279" s="159"/>
      <c r="G279" s="172"/>
      <c r="H279" s="172"/>
      <c r="I279" s="163"/>
    </row>
    <row r="280" spans="1:9" s="46" customFormat="1" ht="15">
      <c r="A280" s="91" t="s">
        <v>737</v>
      </c>
      <c r="B280" s="95" t="s">
        <v>738</v>
      </c>
      <c r="C280" s="205"/>
      <c r="D280" s="208"/>
      <c r="E280" s="208"/>
      <c r="F280" s="159"/>
      <c r="G280" s="172"/>
      <c r="H280" s="172"/>
      <c r="I280" s="163"/>
    </row>
    <row r="281" spans="1:9" s="90" customFormat="1" ht="30">
      <c r="A281" s="94" t="s">
        <v>213</v>
      </c>
      <c r="B281" s="95" t="s">
        <v>214</v>
      </c>
      <c r="C281" s="206"/>
      <c r="D281" s="209"/>
      <c r="E281" s="209"/>
      <c r="F281" s="160"/>
      <c r="G281" s="172"/>
      <c r="H281" s="172"/>
      <c r="I281" s="163"/>
    </row>
    <row r="282" spans="1:9" s="97" customFormat="1" ht="33.75" customHeight="1">
      <c r="A282" s="83"/>
      <c r="B282" s="165" t="s">
        <v>216</v>
      </c>
      <c r="C282" s="166"/>
      <c r="D282" s="166"/>
      <c r="E282" s="166"/>
      <c r="F282" s="166"/>
      <c r="G282" s="166"/>
      <c r="H282" s="166"/>
      <c r="I282" s="167"/>
    </row>
    <row r="283" spans="1:9" s="8" customFormat="1" ht="76.5" customHeight="1">
      <c r="A283" s="31">
        <v>6</v>
      </c>
      <c r="B283" s="43" t="s">
        <v>602</v>
      </c>
      <c r="C283" s="28" t="s">
        <v>558</v>
      </c>
      <c r="D283" s="57">
        <v>10000</v>
      </c>
      <c r="E283" s="57">
        <v>9000</v>
      </c>
      <c r="F283" s="31" t="s">
        <v>739</v>
      </c>
      <c r="G283" s="31" t="s">
        <v>560</v>
      </c>
      <c r="H283" s="31" t="s">
        <v>740</v>
      </c>
      <c r="I283" s="31"/>
    </row>
    <row r="284" spans="1:9" s="8" customFormat="1" ht="259.5" customHeight="1">
      <c r="A284" s="31">
        <v>7</v>
      </c>
      <c r="B284" s="43" t="s">
        <v>603</v>
      </c>
      <c r="C284" s="28" t="s">
        <v>558</v>
      </c>
      <c r="D284" s="57">
        <v>1010.4</v>
      </c>
      <c r="E284" s="57">
        <v>0</v>
      </c>
      <c r="F284" s="31" t="s">
        <v>722</v>
      </c>
      <c r="G284" s="31" t="s">
        <v>560</v>
      </c>
      <c r="H284" s="31" t="s">
        <v>217</v>
      </c>
      <c r="I284" s="88"/>
    </row>
    <row r="285" spans="1:9" s="8" customFormat="1" ht="15">
      <c r="A285" s="172">
        <v>8</v>
      </c>
      <c r="B285" s="168" t="s">
        <v>604</v>
      </c>
      <c r="C285" s="69" t="s">
        <v>522</v>
      </c>
      <c r="D285" s="57">
        <f>D286+D287</f>
        <v>334241</v>
      </c>
      <c r="E285" s="57">
        <f>E286+E287</f>
        <v>169117.19999999998</v>
      </c>
      <c r="F285" s="177" t="s">
        <v>741</v>
      </c>
      <c r="G285" s="177" t="s">
        <v>560</v>
      </c>
      <c r="H285" s="177" t="s">
        <v>224</v>
      </c>
      <c r="I285" s="163"/>
    </row>
    <row r="286" spans="1:9" s="8" customFormat="1" ht="15">
      <c r="A286" s="172"/>
      <c r="B286" s="168"/>
      <c r="C286" s="27" t="s">
        <v>523</v>
      </c>
      <c r="D286" s="57">
        <v>313541</v>
      </c>
      <c r="E286" s="57">
        <v>155557.4</v>
      </c>
      <c r="F286" s="159"/>
      <c r="G286" s="159"/>
      <c r="H286" s="159"/>
      <c r="I286" s="163"/>
    </row>
    <row r="287" spans="1:9" s="8" customFormat="1" ht="15" customHeight="1">
      <c r="A287" s="172"/>
      <c r="B287" s="168"/>
      <c r="C287" s="28" t="s">
        <v>524</v>
      </c>
      <c r="D287" s="57">
        <v>20700</v>
      </c>
      <c r="E287" s="57">
        <v>13559.8</v>
      </c>
      <c r="F287" s="159"/>
      <c r="G287" s="159"/>
      <c r="H287" s="159"/>
      <c r="I287" s="163"/>
    </row>
    <row r="288" spans="1:9" s="8" customFormat="1" ht="59.25" customHeight="1">
      <c r="A288" s="53" t="s">
        <v>605</v>
      </c>
      <c r="B288" s="98" t="s">
        <v>606</v>
      </c>
      <c r="C288" s="214"/>
      <c r="D288" s="216"/>
      <c r="E288" s="216"/>
      <c r="F288" s="159"/>
      <c r="G288" s="159"/>
      <c r="H288" s="159"/>
      <c r="I288" s="163"/>
    </row>
    <row r="289" spans="1:9" s="8" customFormat="1" ht="43.5" customHeight="1">
      <c r="A289" s="53" t="s">
        <v>607</v>
      </c>
      <c r="B289" s="98" t="s">
        <v>620</v>
      </c>
      <c r="C289" s="215"/>
      <c r="D289" s="217"/>
      <c r="E289" s="217"/>
      <c r="F289" s="159"/>
      <c r="G289" s="159"/>
      <c r="H289" s="159"/>
      <c r="I289" s="163"/>
    </row>
    <row r="290" spans="1:9" s="8" customFormat="1" ht="44.25" customHeight="1">
      <c r="A290" s="53" t="s">
        <v>608</v>
      </c>
      <c r="B290" s="98" t="s">
        <v>11</v>
      </c>
      <c r="C290" s="215"/>
      <c r="D290" s="217"/>
      <c r="E290" s="217"/>
      <c r="F290" s="159"/>
      <c r="G290" s="159"/>
      <c r="H290" s="159"/>
      <c r="I290" s="163"/>
    </row>
    <row r="291" spans="1:9" s="8" customFormat="1" ht="43.5" customHeight="1">
      <c r="A291" s="53" t="s">
        <v>609</v>
      </c>
      <c r="B291" s="98" t="s">
        <v>12</v>
      </c>
      <c r="C291" s="215"/>
      <c r="D291" s="217"/>
      <c r="E291" s="217"/>
      <c r="F291" s="159"/>
      <c r="G291" s="159"/>
      <c r="H291" s="159"/>
      <c r="I291" s="163"/>
    </row>
    <row r="292" spans="1:9" s="46" customFormat="1" ht="43.5" customHeight="1">
      <c r="A292" s="92" t="s">
        <v>610</v>
      </c>
      <c r="B292" s="98" t="s">
        <v>621</v>
      </c>
      <c r="C292" s="215"/>
      <c r="D292" s="217"/>
      <c r="E292" s="217"/>
      <c r="F292" s="159"/>
      <c r="G292" s="159"/>
      <c r="H292" s="159"/>
      <c r="I292" s="163"/>
    </row>
    <row r="293" spans="1:9" s="46" customFormat="1" ht="43.5" customHeight="1">
      <c r="A293" s="91" t="s">
        <v>611</v>
      </c>
      <c r="B293" s="98" t="s">
        <v>225</v>
      </c>
      <c r="C293" s="215"/>
      <c r="D293" s="217"/>
      <c r="E293" s="217"/>
      <c r="F293" s="159"/>
      <c r="G293" s="159"/>
      <c r="H293" s="159"/>
      <c r="I293" s="163"/>
    </row>
    <row r="294" spans="1:9" s="46" customFormat="1" ht="43.5" customHeight="1">
      <c r="A294" s="91" t="s">
        <v>612</v>
      </c>
      <c r="B294" s="98" t="s">
        <v>226</v>
      </c>
      <c r="C294" s="215"/>
      <c r="D294" s="217"/>
      <c r="E294" s="217"/>
      <c r="F294" s="159"/>
      <c r="G294" s="159"/>
      <c r="H294" s="159"/>
      <c r="I294" s="163"/>
    </row>
    <row r="295" spans="1:9" s="46" customFormat="1" ht="43.5" customHeight="1">
      <c r="A295" s="91" t="s">
        <v>613</v>
      </c>
      <c r="B295" s="98" t="s">
        <v>227</v>
      </c>
      <c r="C295" s="215"/>
      <c r="D295" s="217"/>
      <c r="E295" s="217"/>
      <c r="F295" s="159"/>
      <c r="G295" s="159"/>
      <c r="H295" s="159"/>
      <c r="I295" s="163"/>
    </row>
    <row r="296" spans="1:9" s="46" customFormat="1" ht="45" customHeight="1">
      <c r="A296" s="91" t="s">
        <v>218</v>
      </c>
      <c r="B296" s="98" t="s">
        <v>792</v>
      </c>
      <c r="C296" s="215"/>
      <c r="D296" s="217"/>
      <c r="E296" s="217"/>
      <c r="F296" s="159"/>
      <c r="G296" s="159"/>
      <c r="H296" s="159"/>
      <c r="I296" s="163"/>
    </row>
    <row r="297" spans="1:9" s="46" customFormat="1" ht="44.25" customHeight="1">
      <c r="A297" s="91" t="s">
        <v>219</v>
      </c>
      <c r="B297" s="98" t="s">
        <v>228</v>
      </c>
      <c r="C297" s="215"/>
      <c r="D297" s="217"/>
      <c r="E297" s="217"/>
      <c r="F297" s="159"/>
      <c r="G297" s="159"/>
      <c r="H297" s="159"/>
      <c r="I297" s="163"/>
    </row>
    <row r="298" spans="1:9" s="46" customFormat="1" ht="45" customHeight="1">
      <c r="A298" s="91" t="s">
        <v>220</v>
      </c>
      <c r="B298" s="98" t="s">
        <v>221</v>
      </c>
      <c r="C298" s="215"/>
      <c r="D298" s="217"/>
      <c r="E298" s="217"/>
      <c r="F298" s="159"/>
      <c r="G298" s="159"/>
      <c r="H298" s="159"/>
      <c r="I298" s="163"/>
    </row>
    <row r="299" spans="1:9" s="46" customFormat="1" ht="60" customHeight="1">
      <c r="A299" s="91" t="s">
        <v>222</v>
      </c>
      <c r="B299" s="98" t="s">
        <v>223</v>
      </c>
      <c r="C299" s="215"/>
      <c r="D299" s="217"/>
      <c r="E299" s="217"/>
      <c r="F299" s="159"/>
      <c r="G299" s="159"/>
      <c r="H299" s="159"/>
      <c r="I299" s="163"/>
    </row>
    <row r="300" spans="1:9" s="8" customFormat="1" ht="130.5" customHeight="1">
      <c r="A300" s="31">
        <v>9</v>
      </c>
      <c r="B300" s="28" t="s">
        <v>614</v>
      </c>
      <c r="C300" s="28" t="s">
        <v>558</v>
      </c>
      <c r="D300" s="57">
        <v>1426.3</v>
      </c>
      <c r="E300" s="57">
        <v>0</v>
      </c>
      <c r="F300" s="31" t="s">
        <v>722</v>
      </c>
      <c r="G300" s="31" t="s">
        <v>560</v>
      </c>
      <c r="H300" s="31" t="s">
        <v>528</v>
      </c>
      <c r="I300" s="88"/>
    </row>
    <row r="301" spans="1:9" s="8" customFormat="1" ht="229.5" customHeight="1">
      <c r="A301" s="31">
        <v>10</v>
      </c>
      <c r="B301" s="28" t="s">
        <v>615</v>
      </c>
      <c r="C301" s="28" t="s">
        <v>558</v>
      </c>
      <c r="D301" s="57">
        <v>501.8</v>
      </c>
      <c r="E301" s="57">
        <v>142</v>
      </c>
      <c r="F301" s="31" t="s">
        <v>742</v>
      </c>
      <c r="G301" s="31" t="s">
        <v>560</v>
      </c>
      <c r="H301" s="31" t="s">
        <v>528</v>
      </c>
      <c r="I301" s="31" t="s">
        <v>791</v>
      </c>
    </row>
    <row r="302" spans="1:9" s="8" customFormat="1" ht="103.5" customHeight="1">
      <c r="A302" s="31">
        <v>11</v>
      </c>
      <c r="B302" s="28" t="s">
        <v>616</v>
      </c>
      <c r="C302" s="28" t="s">
        <v>558</v>
      </c>
      <c r="D302" s="57">
        <v>12000</v>
      </c>
      <c r="E302" s="57">
        <v>4193</v>
      </c>
      <c r="F302" s="31" t="s">
        <v>741</v>
      </c>
      <c r="G302" s="31" t="s">
        <v>560</v>
      </c>
      <c r="H302" s="31" t="s">
        <v>528</v>
      </c>
      <c r="I302" s="31" t="s">
        <v>793</v>
      </c>
    </row>
    <row r="303" spans="1:9" s="8" customFormat="1" ht="30" customHeight="1">
      <c r="A303" s="202" t="s">
        <v>617</v>
      </c>
      <c r="B303" s="202"/>
      <c r="C303" s="202"/>
      <c r="D303" s="202"/>
      <c r="E303" s="202"/>
      <c r="F303" s="202"/>
      <c r="G303" s="202"/>
      <c r="H303" s="202"/>
      <c r="I303" s="202"/>
    </row>
    <row r="304" spans="1:9" s="8" customFormat="1" ht="204" customHeight="1">
      <c r="A304" s="31">
        <v>1</v>
      </c>
      <c r="B304" s="28" t="s">
        <v>618</v>
      </c>
      <c r="C304" s="31" t="s">
        <v>619</v>
      </c>
      <c r="D304" s="57">
        <v>86193.11</v>
      </c>
      <c r="E304" s="57">
        <v>48657.4</v>
      </c>
      <c r="F304" s="31" t="s">
        <v>542</v>
      </c>
      <c r="G304" s="31" t="s">
        <v>560</v>
      </c>
      <c r="H304" s="31" t="s">
        <v>528</v>
      </c>
      <c r="I304" s="31" t="s">
        <v>794</v>
      </c>
    </row>
    <row r="305" spans="1:9" s="46" customFormat="1" ht="34.5" customHeight="1">
      <c r="A305" s="202" t="s">
        <v>626</v>
      </c>
      <c r="B305" s="202"/>
      <c r="C305" s="202"/>
      <c r="D305" s="202"/>
      <c r="E305" s="202"/>
      <c r="F305" s="202"/>
      <c r="G305" s="202"/>
      <c r="H305" s="202"/>
      <c r="I305" s="202"/>
    </row>
    <row r="306" spans="1:9" s="46" customFormat="1" ht="23.25" customHeight="1">
      <c r="A306" s="211" t="s">
        <v>744</v>
      </c>
      <c r="B306" s="243" t="s">
        <v>0</v>
      </c>
      <c r="C306" s="69" t="s">
        <v>522</v>
      </c>
      <c r="D306" s="57">
        <f>SUM(D307:D308)</f>
        <v>595619.2</v>
      </c>
      <c r="E306" s="57">
        <f>SUM(E307:E308)</f>
        <v>301239</v>
      </c>
      <c r="F306" s="229"/>
      <c r="G306" s="177" t="s">
        <v>16</v>
      </c>
      <c r="H306" s="225"/>
      <c r="I306" s="218"/>
    </row>
    <row r="307" spans="1:9" s="46" customFormat="1" ht="25.5" customHeight="1">
      <c r="A307" s="212"/>
      <c r="B307" s="244"/>
      <c r="C307" s="27" t="s">
        <v>523</v>
      </c>
      <c r="D307" s="57">
        <v>564234.6</v>
      </c>
      <c r="E307" s="57">
        <v>274624.2</v>
      </c>
      <c r="F307" s="229"/>
      <c r="G307" s="159"/>
      <c r="H307" s="226"/>
      <c r="I307" s="219"/>
    </row>
    <row r="308" spans="1:9" s="46" customFormat="1" ht="25.5" customHeight="1">
      <c r="A308" s="213"/>
      <c r="B308" s="245"/>
      <c r="C308" s="67" t="s">
        <v>524</v>
      </c>
      <c r="D308" s="57">
        <v>31384.6</v>
      </c>
      <c r="E308" s="57">
        <v>26614.8</v>
      </c>
      <c r="F308" s="229"/>
      <c r="G308" s="160"/>
      <c r="H308" s="227"/>
      <c r="I308" s="220"/>
    </row>
    <row r="309" spans="1:9" s="46" customFormat="1" ht="15">
      <c r="A309" s="68"/>
      <c r="B309" s="42" t="s">
        <v>5</v>
      </c>
      <c r="C309" s="67"/>
      <c r="D309" s="57"/>
      <c r="E309" s="57"/>
      <c r="F309" s="58"/>
      <c r="G309" s="59"/>
      <c r="H309" s="70"/>
      <c r="I309" s="71"/>
    </row>
    <row r="310" spans="1:9" s="46" customFormat="1" ht="33" customHeight="1">
      <c r="A310" s="211" t="s">
        <v>651</v>
      </c>
      <c r="B310" s="221" t="s">
        <v>13</v>
      </c>
      <c r="C310" s="69" t="s">
        <v>522</v>
      </c>
      <c r="D310" s="57">
        <f>SUM(D311:D312)</f>
        <v>172434</v>
      </c>
      <c r="E310" s="57">
        <f>SUM(E311:E312)</f>
        <v>166713.6</v>
      </c>
      <c r="F310" s="229" t="s">
        <v>1</v>
      </c>
      <c r="G310" s="172" t="s">
        <v>2</v>
      </c>
      <c r="H310" s="228" t="s">
        <v>796</v>
      </c>
      <c r="I310" s="240"/>
    </row>
    <row r="311" spans="1:9" s="46" customFormat="1" ht="35.25" customHeight="1">
      <c r="A311" s="212"/>
      <c r="B311" s="221"/>
      <c r="C311" s="27" t="s">
        <v>523</v>
      </c>
      <c r="D311" s="57">
        <v>163640</v>
      </c>
      <c r="E311" s="57">
        <v>157919.6</v>
      </c>
      <c r="F311" s="229"/>
      <c r="G311" s="229"/>
      <c r="H311" s="228"/>
      <c r="I311" s="240"/>
    </row>
    <row r="312" spans="1:9" s="46" customFormat="1" ht="34.5" customHeight="1">
      <c r="A312" s="213"/>
      <c r="B312" s="221"/>
      <c r="C312" s="27" t="s">
        <v>524</v>
      </c>
      <c r="D312" s="74">
        <v>8794</v>
      </c>
      <c r="E312" s="30">
        <v>8794</v>
      </c>
      <c r="F312" s="229"/>
      <c r="G312" s="229"/>
      <c r="H312" s="228"/>
      <c r="I312" s="240"/>
    </row>
    <row r="313" spans="1:9" s="46" customFormat="1" ht="20.25" customHeight="1">
      <c r="A313" s="211" t="s">
        <v>655</v>
      </c>
      <c r="B313" s="242" t="s">
        <v>65</v>
      </c>
      <c r="C313" s="69" t="s">
        <v>522</v>
      </c>
      <c r="D313" s="57">
        <f>SUM(D314:D315)</f>
        <v>3616.4</v>
      </c>
      <c r="E313" s="57">
        <f>SUM(E314:E315)</f>
        <v>3149.8</v>
      </c>
      <c r="F313" s="229" t="s">
        <v>3</v>
      </c>
      <c r="G313" s="172" t="s">
        <v>2</v>
      </c>
      <c r="H313" s="228" t="s">
        <v>795</v>
      </c>
      <c r="I313" s="170" t="s">
        <v>66</v>
      </c>
    </row>
    <row r="314" spans="1:9" s="46" customFormat="1" ht="20.25" customHeight="1">
      <c r="A314" s="212"/>
      <c r="B314" s="242"/>
      <c r="C314" s="27" t="s">
        <v>523</v>
      </c>
      <c r="D314" s="57">
        <v>3357.5</v>
      </c>
      <c r="E314" s="57">
        <v>2890.9</v>
      </c>
      <c r="F314" s="229"/>
      <c r="G314" s="229"/>
      <c r="H314" s="228"/>
      <c r="I314" s="170"/>
    </row>
    <row r="315" spans="1:9" s="46" customFormat="1" ht="19.5" customHeight="1">
      <c r="A315" s="213"/>
      <c r="B315" s="242"/>
      <c r="C315" s="27" t="s">
        <v>524</v>
      </c>
      <c r="D315" s="74">
        <v>258.9</v>
      </c>
      <c r="E315" s="30">
        <v>258.9</v>
      </c>
      <c r="F315" s="229"/>
      <c r="G315" s="229"/>
      <c r="H315" s="228"/>
      <c r="I315" s="170"/>
    </row>
    <row r="316" spans="1:9" s="46" customFormat="1" ht="20.25" customHeight="1">
      <c r="A316" s="211" t="s">
        <v>657</v>
      </c>
      <c r="B316" s="242" t="s">
        <v>67</v>
      </c>
      <c r="C316" s="69" t="s">
        <v>522</v>
      </c>
      <c r="D316" s="57">
        <f>SUM(D317:D318)</f>
        <v>2223.4</v>
      </c>
      <c r="E316" s="57">
        <f>SUM(E317:E318)</f>
        <v>1756.5</v>
      </c>
      <c r="F316" s="229" t="s">
        <v>3</v>
      </c>
      <c r="G316" s="172" t="s">
        <v>2</v>
      </c>
      <c r="H316" s="228" t="s">
        <v>795</v>
      </c>
      <c r="I316" s="170" t="s">
        <v>66</v>
      </c>
    </row>
    <row r="317" spans="1:9" s="46" customFormat="1" ht="20.25" customHeight="1">
      <c r="A317" s="212"/>
      <c r="B317" s="242"/>
      <c r="C317" s="27" t="s">
        <v>523</v>
      </c>
      <c r="D317" s="57">
        <v>2070.4</v>
      </c>
      <c r="E317" s="57">
        <v>1603.5</v>
      </c>
      <c r="F317" s="229"/>
      <c r="G317" s="229"/>
      <c r="H317" s="228"/>
      <c r="I317" s="170"/>
    </row>
    <row r="318" spans="1:9" s="46" customFormat="1" ht="19.5" customHeight="1">
      <c r="A318" s="213"/>
      <c r="B318" s="242"/>
      <c r="C318" s="27" t="s">
        <v>524</v>
      </c>
      <c r="D318" s="30">
        <v>153</v>
      </c>
      <c r="E318" s="30">
        <v>153</v>
      </c>
      <c r="F318" s="229"/>
      <c r="G318" s="229"/>
      <c r="H318" s="228"/>
      <c r="I318" s="170"/>
    </row>
    <row r="319" spans="1:9" s="46" customFormat="1" ht="35.25" customHeight="1">
      <c r="A319" s="211" t="s">
        <v>659</v>
      </c>
      <c r="B319" s="221" t="s">
        <v>4</v>
      </c>
      <c r="C319" s="69" t="s">
        <v>522</v>
      </c>
      <c r="D319" s="57">
        <f>SUM(D320:D321)</f>
        <v>10692.5</v>
      </c>
      <c r="E319" s="57">
        <f>SUM(E320:E321)</f>
        <v>10611.4</v>
      </c>
      <c r="F319" s="229" t="s">
        <v>3</v>
      </c>
      <c r="G319" s="172" t="s">
        <v>2</v>
      </c>
      <c r="H319" s="228" t="s">
        <v>797</v>
      </c>
      <c r="I319" s="241" t="s">
        <v>66</v>
      </c>
    </row>
    <row r="320" spans="1:9" s="46" customFormat="1" ht="34.5" customHeight="1">
      <c r="A320" s="212"/>
      <c r="B320" s="221"/>
      <c r="C320" s="27" t="s">
        <v>523</v>
      </c>
      <c r="D320" s="57">
        <v>10147.6</v>
      </c>
      <c r="E320" s="57">
        <v>10066.5</v>
      </c>
      <c r="F320" s="229"/>
      <c r="G320" s="229"/>
      <c r="H320" s="228"/>
      <c r="I320" s="241"/>
    </row>
    <row r="321" spans="1:9" s="46" customFormat="1" ht="36" customHeight="1">
      <c r="A321" s="213"/>
      <c r="B321" s="221"/>
      <c r="C321" s="27" t="s">
        <v>524</v>
      </c>
      <c r="D321" s="30">
        <v>544.9</v>
      </c>
      <c r="E321" s="30">
        <v>544.9</v>
      </c>
      <c r="F321" s="229"/>
      <c r="G321" s="229"/>
      <c r="H321" s="228"/>
      <c r="I321" s="241"/>
    </row>
    <row r="322" spans="1:9" s="46" customFormat="1" ht="35.25" customHeight="1">
      <c r="A322" s="211" t="s">
        <v>660</v>
      </c>
      <c r="B322" s="221" t="s">
        <v>6</v>
      </c>
      <c r="C322" s="69" t="s">
        <v>522</v>
      </c>
      <c r="D322" s="57">
        <f>SUM(D323:D324)</f>
        <v>11686.5</v>
      </c>
      <c r="E322" s="57">
        <f>SUM(E323:E324)</f>
        <v>11478.699999999999</v>
      </c>
      <c r="F322" s="229" t="s">
        <v>3</v>
      </c>
      <c r="G322" s="172" t="s">
        <v>2</v>
      </c>
      <c r="H322" s="228" t="s">
        <v>798</v>
      </c>
      <c r="I322" s="241" t="s">
        <v>66</v>
      </c>
    </row>
    <row r="323" spans="1:9" s="46" customFormat="1" ht="34.5" customHeight="1">
      <c r="A323" s="212"/>
      <c r="B323" s="221"/>
      <c r="C323" s="27" t="s">
        <v>523</v>
      </c>
      <c r="D323" s="57">
        <v>11090.6</v>
      </c>
      <c r="E323" s="57">
        <v>10882.8</v>
      </c>
      <c r="F323" s="229"/>
      <c r="G323" s="229"/>
      <c r="H323" s="228"/>
      <c r="I323" s="241"/>
    </row>
    <row r="324" spans="1:9" s="46" customFormat="1" ht="34.5" customHeight="1">
      <c r="A324" s="213"/>
      <c r="B324" s="221"/>
      <c r="C324" s="27" t="s">
        <v>524</v>
      </c>
      <c r="D324" s="30">
        <v>595.9</v>
      </c>
      <c r="E324" s="30">
        <v>595.9</v>
      </c>
      <c r="F324" s="229"/>
      <c r="G324" s="229"/>
      <c r="H324" s="228"/>
      <c r="I324" s="241"/>
    </row>
    <row r="325" spans="1:9" s="4" customFormat="1" ht="15" customHeight="1" hidden="1">
      <c r="A325" s="211" t="s">
        <v>659</v>
      </c>
      <c r="B325" s="237" t="s">
        <v>69</v>
      </c>
      <c r="C325" s="69" t="s">
        <v>522</v>
      </c>
      <c r="D325" s="57">
        <f>SUM(D326:D327)</f>
        <v>28057.4</v>
      </c>
      <c r="E325" s="57">
        <f>SUM(E326:E327)</f>
        <v>4753.6</v>
      </c>
      <c r="F325" s="234" t="s">
        <v>68</v>
      </c>
      <c r="G325" s="177" t="s">
        <v>2</v>
      </c>
      <c r="H325" s="246" t="s">
        <v>528</v>
      </c>
      <c r="I325" s="249" t="s">
        <v>66</v>
      </c>
    </row>
    <row r="326" spans="1:9" s="4" customFormat="1" ht="15" hidden="1">
      <c r="A326" s="212"/>
      <c r="B326" s="238"/>
      <c r="C326" s="27" t="s">
        <v>523</v>
      </c>
      <c r="D326" s="57">
        <v>26626.4</v>
      </c>
      <c r="E326" s="57">
        <v>3329.8</v>
      </c>
      <c r="F326" s="235"/>
      <c r="G326" s="235"/>
      <c r="H326" s="247"/>
      <c r="I326" s="250"/>
    </row>
    <row r="327" spans="1:9" s="4" customFormat="1" ht="15" customHeight="1" hidden="1">
      <c r="A327" s="213"/>
      <c r="B327" s="239"/>
      <c r="C327" s="67" t="s">
        <v>524</v>
      </c>
      <c r="D327" s="72">
        <v>1431</v>
      </c>
      <c r="E327" s="72">
        <v>1423.8</v>
      </c>
      <c r="F327" s="236"/>
      <c r="G327" s="236"/>
      <c r="H327" s="248"/>
      <c r="I327" s="251"/>
    </row>
    <row r="328" spans="1:9" s="4" customFormat="1" ht="15" customHeight="1" hidden="1">
      <c r="A328" s="211" t="s">
        <v>660</v>
      </c>
      <c r="B328" s="237" t="s">
        <v>70</v>
      </c>
      <c r="C328" s="69" t="s">
        <v>522</v>
      </c>
      <c r="D328" s="57">
        <f>SUM(D329:D330)</f>
        <v>7734.1</v>
      </c>
      <c r="E328" s="57">
        <f>SUM(E329:E330)</f>
        <v>1187</v>
      </c>
      <c r="F328" s="234" t="s">
        <v>68</v>
      </c>
      <c r="G328" s="177" t="s">
        <v>2</v>
      </c>
      <c r="H328" s="246" t="s">
        <v>528</v>
      </c>
      <c r="I328" s="249" t="s">
        <v>66</v>
      </c>
    </row>
    <row r="329" spans="1:9" s="4" customFormat="1" ht="15" hidden="1">
      <c r="A329" s="212"/>
      <c r="B329" s="238"/>
      <c r="C329" s="27" t="s">
        <v>523</v>
      </c>
      <c r="D329" s="57">
        <v>7340.1</v>
      </c>
      <c r="E329" s="57">
        <v>795</v>
      </c>
      <c r="F329" s="235"/>
      <c r="G329" s="235"/>
      <c r="H329" s="247"/>
      <c r="I329" s="250"/>
    </row>
    <row r="330" spans="1:9" s="4" customFormat="1" ht="15" customHeight="1" hidden="1">
      <c r="A330" s="213"/>
      <c r="B330" s="239"/>
      <c r="C330" s="67" t="s">
        <v>524</v>
      </c>
      <c r="D330" s="73">
        <v>394</v>
      </c>
      <c r="E330" s="73">
        <v>392</v>
      </c>
      <c r="F330" s="236"/>
      <c r="G330" s="236"/>
      <c r="H330" s="248"/>
      <c r="I330" s="251"/>
    </row>
    <row r="331" spans="1:9" s="4" customFormat="1" ht="15" customHeight="1" hidden="1">
      <c r="A331" s="211" t="s">
        <v>662</v>
      </c>
      <c r="B331" s="237" t="s">
        <v>71</v>
      </c>
      <c r="C331" s="69" t="s">
        <v>522</v>
      </c>
      <c r="D331" s="57">
        <f>SUM(D332:D333)</f>
        <v>26695.7</v>
      </c>
      <c r="E331" s="57">
        <f>SUM(E332:E333)</f>
        <v>0</v>
      </c>
      <c r="F331" s="234" t="s">
        <v>68</v>
      </c>
      <c r="G331" s="177" t="s">
        <v>2</v>
      </c>
      <c r="H331" s="246" t="s">
        <v>528</v>
      </c>
      <c r="I331" s="249" t="s">
        <v>66</v>
      </c>
    </row>
    <row r="332" spans="1:9" s="4" customFormat="1" ht="15" hidden="1">
      <c r="A332" s="212"/>
      <c r="B332" s="238"/>
      <c r="C332" s="27" t="s">
        <v>523</v>
      </c>
      <c r="D332" s="57">
        <v>25334.7</v>
      </c>
      <c r="E332" s="57">
        <v>0</v>
      </c>
      <c r="F332" s="235"/>
      <c r="G332" s="235"/>
      <c r="H332" s="247"/>
      <c r="I332" s="250"/>
    </row>
    <row r="333" spans="1:9" s="4" customFormat="1" ht="15" customHeight="1" hidden="1">
      <c r="A333" s="213"/>
      <c r="B333" s="239"/>
      <c r="C333" s="67" t="s">
        <v>524</v>
      </c>
      <c r="D333" s="73">
        <v>1361</v>
      </c>
      <c r="E333" s="73">
        <v>0</v>
      </c>
      <c r="F333" s="236"/>
      <c r="G333" s="236"/>
      <c r="H333" s="248"/>
      <c r="I333" s="251"/>
    </row>
    <row r="334" spans="1:9" s="4" customFormat="1" ht="29.25" customHeight="1" hidden="1">
      <c r="A334" s="211" t="s">
        <v>664</v>
      </c>
      <c r="B334" s="237" t="s">
        <v>72</v>
      </c>
      <c r="C334" s="69" t="s">
        <v>522</v>
      </c>
      <c r="D334" s="57">
        <f>SUM(D335:D336)</f>
        <v>8280.5</v>
      </c>
      <c r="E334" s="57">
        <f>SUM(E335:E336)</f>
        <v>0</v>
      </c>
      <c r="F334" s="234" t="s">
        <v>68</v>
      </c>
      <c r="G334" s="177" t="s">
        <v>2</v>
      </c>
      <c r="H334" s="246" t="s">
        <v>528</v>
      </c>
      <c r="I334" s="249" t="s">
        <v>66</v>
      </c>
    </row>
    <row r="335" spans="1:9" s="4" customFormat="1" ht="15" hidden="1">
      <c r="A335" s="212"/>
      <c r="B335" s="238"/>
      <c r="C335" s="27" t="s">
        <v>523</v>
      </c>
      <c r="D335" s="57">
        <v>7858.5</v>
      </c>
      <c r="E335" s="57">
        <v>0</v>
      </c>
      <c r="F335" s="235"/>
      <c r="G335" s="235"/>
      <c r="H335" s="247"/>
      <c r="I335" s="250"/>
    </row>
    <row r="336" spans="1:9" s="4" customFormat="1" ht="15" customHeight="1" hidden="1">
      <c r="A336" s="213"/>
      <c r="B336" s="239"/>
      <c r="C336" s="67" t="s">
        <v>524</v>
      </c>
      <c r="D336" s="73">
        <v>422</v>
      </c>
      <c r="E336" s="73">
        <v>0</v>
      </c>
      <c r="F336" s="236"/>
      <c r="G336" s="236"/>
      <c r="H336" s="248"/>
      <c r="I336" s="251"/>
    </row>
    <row r="337" spans="1:9" s="4" customFormat="1" ht="15" customHeight="1" hidden="1">
      <c r="A337" s="211" t="s">
        <v>667</v>
      </c>
      <c r="B337" s="237" t="s">
        <v>73</v>
      </c>
      <c r="C337" s="69" t="s">
        <v>522</v>
      </c>
      <c r="D337" s="57">
        <f>SUM(D338:D339)</f>
        <v>1923.9</v>
      </c>
      <c r="E337" s="57">
        <f>SUM(E338:E339)</f>
        <v>0</v>
      </c>
      <c r="F337" s="234" t="s">
        <v>68</v>
      </c>
      <c r="G337" s="177" t="s">
        <v>2</v>
      </c>
      <c r="H337" s="246" t="s">
        <v>528</v>
      </c>
      <c r="I337" s="249"/>
    </row>
    <row r="338" spans="1:9" s="4" customFormat="1" ht="15" hidden="1">
      <c r="A338" s="212"/>
      <c r="B338" s="238"/>
      <c r="C338" s="27" t="s">
        <v>523</v>
      </c>
      <c r="D338" s="57">
        <v>1825.9</v>
      </c>
      <c r="E338" s="57">
        <v>0</v>
      </c>
      <c r="F338" s="235"/>
      <c r="G338" s="235"/>
      <c r="H338" s="247"/>
      <c r="I338" s="250"/>
    </row>
    <row r="339" spans="1:9" s="4" customFormat="1" ht="15" customHeight="1" hidden="1">
      <c r="A339" s="213"/>
      <c r="B339" s="239"/>
      <c r="C339" s="67" t="s">
        <v>524</v>
      </c>
      <c r="D339" s="73">
        <v>98</v>
      </c>
      <c r="E339" s="73">
        <v>0</v>
      </c>
      <c r="F339" s="236"/>
      <c r="G339" s="236"/>
      <c r="H339" s="248"/>
      <c r="I339" s="251"/>
    </row>
    <row r="340" spans="1:9" s="4" customFormat="1" ht="15" customHeight="1" hidden="1">
      <c r="A340" s="211" t="s">
        <v>668</v>
      </c>
      <c r="B340" s="237" t="s">
        <v>74</v>
      </c>
      <c r="C340" s="69" t="s">
        <v>522</v>
      </c>
      <c r="D340" s="57">
        <f>SUM(D341:D342)</f>
        <v>9287.4</v>
      </c>
      <c r="E340" s="57">
        <f>SUM(E341:E342)</f>
        <v>1046.3000000000002</v>
      </c>
      <c r="F340" s="234" t="s">
        <v>68</v>
      </c>
      <c r="G340" s="177" t="s">
        <v>2</v>
      </c>
      <c r="H340" s="246" t="s">
        <v>528</v>
      </c>
      <c r="I340" s="249" t="s">
        <v>66</v>
      </c>
    </row>
    <row r="341" spans="1:9" s="4" customFormat="1" ht="15" hidden="1">
      <c r="A341" s="212"/>
      <c r="B341" s="238"/>
      <c r="C341" s="27" t="s">
        <v>523</v>
      </c>
      <c r="D341" s="57">
        <v>8813.4</v>
      </c>
      <c r="E341" s="57">
        <v>574.7</v>
      </c>
      <c r="F341" s="235"/>
      <c r="G341" s="235"/>
      <c r="H341" s="247"/>
      <c r="I341" s="250"/>
    </row>
    <row r="342" spans="1:9" s="4" customFormat="1" ht="15" customHeight="1" hidden="1">
      <c r="A342" s="213"/>
      <c r="B342" s="239"/>
      <c r="C342" s="67" t="s">
        <v>524</v>
      </c>
      <c r="D342" s="73">
        <v>474</v>
      </c>
      <c r="E342" s="72">
        <v>471.6</v>
      </c>
      <c r="F342" s="236"/>
      <c r="G342" s="236"/>
      <c r="H342" s="248"/>
      <c r="I342" s="251"/>
    </row>
    <row r="343" spans="1:9" s="4" customFormat="1" ht="15" customHeight="1" hidden="1">
      <c r="A343" s="211" t="s">
        <v>670</v>
      </c>
      <c r="B343" s="237" t="s">
        <v>75</v>
      </c>
      <c r="C343" s="69" t="s">
        <v>522</v>
      </c>
      <c r="D343" s="57">
        <f>SUM(D344:D345)</f>
        <v>75297.1</v>
      </c>
      <c r="E343" s="57">
        <f>SUM(E344:E345)</f>
        <v>23477.8</v>
      </c>
      <c r="F343" s="234" t="s">
        <v>68</v>
      </c>
      <c r="G343" s="177" t="s">
        <v>2</v>
      </c>
      <c r="H343" s="246" t="s">
        <v>528</v>
      </c>
      <c r="I343" s="249" t="s">
        <v>85</v>
      </c>
    </row>
    <row r="344" spans="1:9" s="4" customFormat="1" ht="15" hidden="1">
      <c r="A344" s="212"/>
      <c r="B344" s="238"/>
      <c r="C344" s="27" t="s">
        <v>523</v>
      </c>
      <c r="D344" s="57">
        <v>71457.1</v>
      </c>
      <c r="E344" s="57">
        <v>19657</v>
      </c>
      <c r="F344" s="235"/>
      <c r="G344" s="235"/>
      <c r="H344" s="247"/>
      <c r="I344" s="250"/>
    </row>
    <row r="345" spans="1:9" s="4" customFormat="1" ht="15" customHeight="1" hidden="1">
      <c r="A345" s="213"/>
      <c r="B345" s="239"/>
      <c r="C345" s="67" t="s">
        <v>524</v>
      </c>
      <c r="D345" s="73">
        <v>3840</v>
      </c>
      <c r="E345" s="72">
        <v>3820.8</v>
      </c>
      <c r="F345" s="236"/>
      <c r="G345" s="236"/>
      <c r="H345" s="248"/>
      <c r="I345" s="251"/>
    </row>
    <row r="346" spans="1:9" s="4" customFormat="1" ht="15" customHeight="1" hidden="1">
      <c r="A346" s="211" t="s">
        <v>671</v>
      </c>
      <c r="B346" s="237" t="s">
        <v>76</v>
      </c>
      <c r="C346" s="69" t="s">
        <v>522</v>
      </c>
      <c r="D346" s="57">
        <f>SUM(D347:D348)</f>
        <v>21869.3</v>
      </c>
      <c r="E346" s="57">
        <f>SUM(E347:E348)</f>
        <v>12782.3</v>
      </c>
      <c r="F346" s="234" t="s">
        <v>68</v>
      </c>
      <c r="G346" s="177" t="s">
        <v>2</v>
      </c>
      <c r="H346" s="246" t="s">
        <v>528</v>
      </c>
      <c r="I346" s="249" t="s">
        <v>66</v>
      </c>
    </row>
    <row r="347" spans="1:9" s="4" customFormat="1" ht="15" hidden="1">
      <c r="A347" s="212"/>
      <c r="B347" s="238"/>
      <c r="C347" s="27" t="s">
        <v>523</v>
      </c>
      <c r="D347" s="57">
        <v>20754.3</v>
      </c>
      <c r="E347" s="57">
        <v>11672.9</v>
      </c>
      <c r="F347" s="235"/>
      <c r="G347" s="235"/>
      <c r="H347" s="247"/>
      <c r="I347" s="250"/>
    </row>
    <row r="348" spans="1:9" s="4" customFormat="1" ht="15" customHeight="1" hidden="1">
      <c r="A348" s="213"/>
      <c r="B348" s="239"/>
      <c r="C348" s="67" t="s">
        <v>524</v>
      </c>
      <c r="D348" s="73">
        <v>1115</v>
      </c>
      <c r="E348" s="72">
        <v>1109.4</v>
      </c>
      <c r="F348" s="236"/>
      <c r="G348" s="236"/>
      <c r="H348" s="248"/>
      <c r="I348" s="251"/>
    </row>
    <row r="349" spans="1:9" s="4" customFormat="1" ht="15" customHeight="1" hidden="1">
      <c r="A349" s="211" t="s">
        <v>672</v>
      </c>
      <c r="B349" s="237" t="s">
        <v>77</v>
      </c>
      <c r="C349" s="69" t="s">
        <v>522</v>
      </c>
      <c r="D349" s="57">
        <f>SUM(D350:D351)</f>
        <v>56188.1</v>
      </c>
      <c r="E349" s="57">
        <f>SUM(E350:E351)</f>
        <v>19955.9</v>
      </c>
      <c r="F349" s="234" t="s">
        <v>68</v>
      </c>
      <c r="G349" s="177" t="s">
        <v>2</v>
      </c>
      <c r="H349" s="246" t="s">
        <v>528</v>
      </c>
      <c r="I349" s="249" t="s">
        <v>66</v>
      </c>
    </row>
    <row r="350" spans="1:9" s="4" customFormat="1" ht="15" hidden="1">
      <c r="A350" s="212"/>
      <c r="B350" s="238"/>
      <c r="C350" s="27" t="s">
        <v>523</v>
      </c>
      <c r="D350" s="57">
        <v>53322.1</v>
      </c>
      <c r="E350" s="57">
        <v>17104.2</v>
      </c>
      <c r="F350" s="235"/>
      <c r="G350" s="235"/>
      <c r="H350" s="247"/>
      <c r="I350" s="250"/>
    </row>
    <row r="351" spans="1:9" s="4" customFormat="1" ht="15" customHeight="1" hidden="1">
      <c r="A351" s="213"/>
      <c r="B351" s="239"/>
      <c r="C351" s="67" t="s">
        <v>524</v>
      </c>
      <c r="D351" s="73">
        <v>2866</v>
      </c>
      <c r="E351" s="72">
        <v>2851.7</v>
      </c>
      <c r="F351" s="236"/>
      <c r="G351" s="236"/>
      <c r="H351" s="248"/>
      <c r="I351" s="251"/>
    </row>
    <row r="352" spans="1:9" s="4" customFormat="1" ht="15" customHeight="1" hidden="1">
      <c r="A352" s="211" t="s">
        <v>673</v>
      </c>
      <c r="B352" s="237" t="s">
        <v>78</v>
      </c>
      <c r="C352" s="69" t="s">
        <v>522</v>
      </c>
      <c r="D352" s="57">
        <f>SUM(D353:D354)</f>
        <v>101522.8</v>
      </c>
      <c r="E352" s="57">
        <f>SUM(E353:E354)</f>
        <v>41438.5</v>
      </c>
      <c r="F352" s="234" t="s">
        <v>68</v>
      </c>
      <c r="G352" s="177" t="s">
        <v>2</v>
      </c>
      <c r="H352" s="246" t="s">
        <v>528</v>
      </c>
      <c r="I352" s="249" t="s">
        <v>66</v>
      </c>
    </row>
    <row r="353" spans="1:9" s="4" customFormat="1" ht="15" hidden="1">
      <c r="A353" s="212"/>
      <c r="B353" s="238"/>
      <c r="C353" s="27" t="s">
        <v>523</v>
      </c>
      <c r="D353" s="57">
        <v>96344.8</v>
      </c>
      <c r="E353" s="57">
        <v>36286.4</v>
      </c>
      <c r="F353" s="235"/>
      <c r="G353" s="235"/>
      <c r="H353" s="247"/>
      <c r="I353" s="250"/>
    </row>
    <row r="354" spans="1:9" s="4" customFormat="1" ht="15" customHeight="1" hidden="1">
      <c r="A354" s="213"/>
      <c r="B354" s="239"/>
      <c r="C354" s="67" t="s">
        <v>524</v>
      </c>
      <c r="D354" s="73">
        <v>5178</v>
      </c>
      <c r="E354" s="72">
        <v>5152.1</v>
      </c>
      <c r="F354" s="236"/>
      <c r="G354" s="236"/>
      <c r="H354" s="248"/>
      <c r="I354" s="251"/>
    </row>
    <row r="355" spans="1:9" s="4" customFormat="1" ht="15" customHeight="1" hidden="1">
      <c r="A355" s="211" t="s">
        <v>674</v>
      </c>
      <c r="B355" s="237" t="s">
        <v>79</v>
      </c>
      <c r="C355" s="69" t="s">
        <v>522</v>
      </c>
      <c r="D355" s="57">
        <f>SUM(D356:D357)</f>
        <v>6999.8</v>
      </c>
      <c r="E355" s="57">
        <f>SUM(E356:E357)</f>
        <v>1807.4</v>
      </c>
      <c r="F355" s="234" t="s">
        <v>68</v>
      </c>
      <c r="G355" s="177" t="s">
        <v>2</v>
      </c>
      <c r="H355" s="246" t="s">
        <v>528</v>
      </c>
      <c r="I355" s="249" t="s">
        <v>84</v>
      </c>
    </row>
    <row r="356" spans="1:9" s="4" customFormat="1" ht="15" hidden="1">
      <c r="A356" s="212"/>
      <c r="B356" s="238"/>
      <c r="C356" s="27" t="s">
        <v>523</v>
      </c>
      <c r="D356" s="57">
        <v>6642.8</v>
      </c>
      <c r="E356" s="57">
        <v>1452.2</v>
      </c>
      <c r="F356" s="235"/>
      <c r="G356" s="235"/>
      <c r="H356" s="247"/>
      <c r="I356" s="250"/>
    </row>
    <row r="357" spans="1:9" s="4" customFormat="1" ht="15" customHeight="1" hidden="1">
      <c r="A357" s="213"/>
      <c r="B357" s="239"/>
      <c r="C357" s="67" t="s">
        <v>524</v>
      </c>
      <c r="D357" s="73">
        <v>357</v>
      </c>
      <c r="E357" s="72">
        <v>355.2</v>
      </c>
      <c r="F357" s="236"/>
      <c r="G357" s="236"/>
      <c r="H357" s="248"/>
      <c r="I357" s="251"/>
    </row>
    <row r="358" spans="1:9" s="4" customFormat="1" ht="15" customHeight="1" hidden="1">
      <c r="A358" s="211" t="s">
        <v>675</v>
      </c>
      <c r="B358" s="237" t="s">
        <v>80</v>
      </c>
      <c r="C358" s="69" t="s">
        <v>522</v>
      </c>
      <c r="D358" s="57">
        <f>SUM(D359:D360)</f>
        <v>13630.2</v>
      </c>
      <c r="E358" s="57">
        <f>SUM(E359:E360)</f>
        <v>1080.2</v>
      </c>
      <c r="F358" s="234" t="s">
        <v>68</v>
      </c>
      <c r="G358" s="177" t="s">
        <v>2</v>
      </c>
      <c r="H358" s="246" t="s">
        <v>528</v>
      </c>
      <c r="I358" s="249" t="s">
        <v>66</v>
      </c>
    </row>
    <row r="359" spans="1:9" s="4" customFormat="1" ht="15" hidden="1">
      <c r="A359" s="212"/>
      <c r="B359" s="238"/>
      <c r="C359" s="27" t="s">
        <v>523</v>
      </c>
      <c r="D359" s="57">
        <v>12935.2</v>
      </c>
      <c r="E359" s="57">
        <v>388.7</v>
      </c>
      <c r="F359" s="235"/>
      <c r="G359" s="235"/>
      <c r="H359" s="247"/>
      <c r="I359" s="250"/>
    </row>
    <row r="360" spans="1:9" s="4" customFormat="1" ht="15" customHeight="1" hidden="1">
      <c r="A360" s="213"/>
      <c r="B360" s="239"/>
      <c r="C360" s="67" t="s">
        <v>524</v>
      </c>
      <c r="D360" s="72">
        <v>695</v>
      </c>
      <c r="E360" s="72">
        <v>691.5</v>
      </c>
      <c r="F360" s="236"/>
      <c r="G360" s="236"/>
      <c r="H360" s="248"/>
      <c r="I360" s="251"/>
    </row>
    <row r="361" spans="1:9" s="4" customFormat="1" ht="15" customHeight="1" hidden="1">
      <c r="A361" s="211" t="s">
        <v>677</v>
      </c>
      <c r="B361" s="237" t="s">
        <v>81</v>
      </c>
      <c r="C361" s="69" t="s">
        <v>522</v>
      </c>
      <c r="D361" s="57">
        <f>SUM(D362:D363)</f>
        <v>14770.2</v>
      </c>
      <c r="E361" s="57">
        <f>SUM(E362:E363)</f>
        <v>0</v>
      </c>
      <c r="F361" s="234" t="s">
        <v>68</v>
      </c>
      <c r="G361" s="177" t="s">
        <v>2</v>
      </c>
      <c r="H361" s="246" t="s">
        <v>528</v>
      </c>
      <c r="I361" s="249" t="s">
        <v>66</v>
      </c>
    </row>
    <row r="362" spans="1:9" s="4" customFormat="1" ht="15" hidden="1">
      <c r="A362" s="212"/>
      <c r="B362" s="238"/>
      <c r="C362" s="27" t="s">
        <v>523</v>
      </c>
      <c r="D362" s="57">
        <v>13951.7</v>
      </c>
      <c r="E362" s="57">
        <v>0</v>
      </c>
      <c r="F362" s="235"/>
      <c r="G362" s="159"/>
      <c r="H362" s="247"/>
      <c r="I362" s="250"/>
    </row>
    <row r="363" spans="1:9" s="4" customFormat="1" ht="15" customHeight="1" hidden="1">
      <c r="A363" s="213"/>
      <c r="B363" s="239"/>
      <c r="C363" s="67" t="s">
        <v>524</v>
      </c>
      <c r="D363" s="72">
        <v>818.5</v>
      </c>
      <c r="E363" s="73">
        <v>0</v>
      </c>
      <c r="F363" s="236"/>
      <c r="G363" s="160"/>
      <c r="H363" s="248"/>
      <c r="I363" s="251"/>
    </row>
    <row r="364" spans="1:9" s="4" customFormat="1" ht="15" customHeight="1" hidden="1">
      <c r="A364" s="211" t="s">
        <v>678</v>
      </c>
      <c r="B364" s="237" t="s">
        <v>82</v>
      </c>
      <c r="C364" s="69" t="s">
        <v>522</v>
      </c>
      <c r="D364" s="57">
        <f>SUM(D365:D366)</f>
        <v>36978.4</v>
      </c>
      <c r="E364" s="57">
        <f>SUM(E365:E366)</f>
        <v>0</v>
      </c>
      <c r="F364" s="234" t="s">
        <v>68</v>
      </c>
      <c r="G364" s="177" t="s">
        <v>2</v>
      </c>
      <c r="H364" s="246" t="s">
        <v>528</v>
      </c>
      <c r="I364" s="249" t="s">
        <v>66</v>
      </c>
    </row>
    <row r="365" spans="1:9" s="4" customFormat="1" ht="15" hidden="1">
      <c r="A365" s="212"/>
      <c r="B365" s="238"/>
      <c r="C365" s="27" t="s">
        <v>523</v>
      </c>
      <c r="D365" s="57">
        <v>18489.2</v>
      </c>
      <c r="E365" s="57">
        <v>0</v>
      </c>
      <c r="F365" s="235"/>
      <c r="G365" s="235"/>
      <c r="H365" s="247"/>
      <c r="I365" s="250"/>
    </row>
    <row r="366" spans="1:9" s="4" customFormat="1" ht="15" customHeight="1" hidden="1">
      <c r="A366" s="213"/>
      <c r="B366" s="239"/>
      <c r="C366" s="67" t="s">
        <v>524</v>
      </c>
      <c r="D366" s="72">
        <v>18489.2</v>
      </c>
      <c r="E366" s="73">
        <v>0</v>
      </c>
      <c r="F366" s="236"/>
      <c r="G366" s="236"/>
      <c r="H366" s="248"/>
      <c r="I366" s="251"/>
    </row>
    <row r="367" spans="1:9" s="4" customFormat="1" ht="15" customHeight="1" hidden="1">
      <c r="A367" s="211" t="s">
        <v>680</v>
      </c>
      <c r="B367" s="237" t="s">
        <v>83</v>
      </c>
      <c r="C367" s="69" t="s">
        <v>522</v>
      </c>
      <c r="D367" s="57">
        <f>SUM(D368:D369)</f>
        <v>3169.2</v>
      </c>
      <c r="E367" s="57">
        <f>SUM(E368:E369)</f>
        <v>0</v>
      </c>
      <c r="F367" s="234" t="s">
        <v>68</v>
      </c>
      <c r="G367" s="177" t="s">
        <v>2</v>
      </c>
      <c r="H367" s="246" t="s">
        <v>528</v>
      </c>
      <c r="I367" s="249" t="s">
        <v>66</v>
      </c>
    </row>
    <row r="368" spans="1:9" s="4" customFormat="1" ht="15" hidden="1">
      <c r="A368" s="212"/>
      <c r="B368" s="238"/>
      <c r="C368" s="27" t="s">
        <v>523</v>
      </c>
      <c r="D368" s="57">
        <v>2385</v>
      </c>
      <c r="E368" s="57">
        <v>0</v>
      </c>
      <c r="F368" s="235"/>
      <c r="G368" s="235"/>
      <c r="H368" s="247"/>
      <c r="I368" s="250"/>
    </row>
    <row r="369" spans="1:9" s="4" customFormat="1" ht="15" customHeight="1" hidden="1">
      <c r="A369" s="213"/>
      <c r="B369" s="239"/>
      <c r="C369" s="67" t="s">
        <v>524</v>
      </c>
      <c r="D369" s="72">
        <v>784.2</v>
      </c>
      <c r="E369" s="73">
        <v>0</v>
      </c>
      <c r="F369" s="236"/>
      <c r="G369" s="236"/>
      <c r="H369" s="248"/>
      <c r="I369" s="251"/>
    </row>
    <row r="370" spans="1:9" s="4" customFormat="1" ht="15" customHeight="1" hidden="1">
      <c r="A370" s="261" t="s">
        <v>657</v>
      </c>
      <c r="B370" s="264" t="s">
        <v>6</v>
      </c>
      <c r="C370" s="23" t="s">
        <v>522</v>
      </c>
      <c r="D370" s="22">
        <f>SUM(D371:D372)</f>
        <v>11686.5</v>
      </c>
      <c r="E370" s="22">
        <f>SUM(E371:E372)</f>
        <v>11478.699999999999</v>
      </c>
      <c r="F370" s="267" t="s">
        <v>3</v>
      </c>
      <c r="G370" s="252" t="s">
        <v>2</v>
      </c>
      <c r="H370" s="246" t="s">
        <v>528</v>
      </c>
      <c r="I370" s="257"/>
    </row>
    <row r="371" spans="1:9" s="4" customFormat="1" ht="15" hidden="1">
      <c r="A371" s="262"/>
      <c r="B371" s="265"/>
      <c r="C371" s="3" t="s">
        <v>523</v>
      </c>
      <c r="D371" s="22">
        <v>11090.6</v>
      </c>
      <c r="E371" s="22">
        <v>10882.8</v>
      </c>
      <c r="F371" s="253"/>
      <c r="G371" s="253"/>
      <c r="H371" s="247"/>
      <c r="I371" s="258"/>
    </row>
    <row r="372" spans="1:9" s="4" customFormat="1" ht="15" customHeight="1" hidden="1">
      <c r="A372" s="263"/>
      <c r="B372" s="266"/>
      <c r="C372" s="24" t="s">
        <v>524</v>
      </c>
      <c r="D372" s="25">
        <v>595.9</v>
      </c>
      <c r="E372" s="25">
        <v>595.9</v>
      </c>
      <c r="F372" s="254"/>
      <c r="G372" s="254"/>
      <c r="H372" s="248"/>
      <c r="I372" s="259"/>
    </row>
    <row r="373" spans="1:9" s="46" customFormat="1" ht="27" customHeight="1">
      <c r="A373" s="202" t="s">
        <v>743</v>
      </c>
      <c r="B373" s="202"/>
      <c r="C373" s="202"/>
      <c r="D373" s="202"/>
      <c r="E373" s="202"/>
      <c r="F373" s="202"/>
      <c r="G373" s="202"/>
      <c r="H373" s="202"/>
      <c r="I373" s="202"/>
    </row>
    <row r="374" spans="1:9" s="283" customFormat="1" ht="31.5" customHeight="1">
      <c r="A374" s="80" t="s">
        <v>744</v>
      </c>
      <c r="B374" s="27" t="s">
        <v>745</v>
      </c>
      <c r="C374" s="27" t="s">
        <v>524</v>
      </c>
      <c r="D374" s="66">
        <f>D376+D375+D377+D378</f>
        <v>181878.2</v>
      </c>
      <c r="E374" s="66">
        <f>E376+E375+E377+E378</f>
        <v>178918.5</v>
      </c>
      <c r="F374" s="30" t="s">
        <v>746</v>
      </c>
      <c r="G374" s="281" t="s">
        <v>747</v>
      </c>
      <c r="H374" s="44" t="s">
        <v>528</v>
      </c>
      <c r="I374" s="282"/>
    </row>
    <row r="375" spans="1:9" s="283" customFormat="1" ht="89.25" customHeight="1">
      <c r="A375" s="80" t="s">
        <v>651</v>
      </c>
      <c r="B375" s="284" t="s">
        <v>748</v>
      </c>
      <c r="C375" s="27" t="s">
        <v>524</v>
      </c>
      <c r="D375" s="66">
        <v>166378.2</v>
      </c>
      <c r="E375" s="66">
        <v>170019.6</v>
      </c>
      <c r="F375" s="30" t="s">
        <v>746</v>
      </c>
      <c r="G375" s="281" t="s">
        <v>747</v>
      </c>
      <c r="H375" s="44" t="s">
        <v>528</v>
      </c>
      <c r="I375" s="44" t="s">
        <v>121</v>
      </c>
    </row>
    <row r="376" spans="1:9" s="283" customFormat="1" ht="59.25" customHeight="1">
      <c r="A376" s="80" t="s">
        <v>655</v>
      </c>
      <c r="B376" s="284" t="s">
        <v>749</v>
      </c>
      <c r="C376" s="27" t="s">
        <v>524</v>
      </c>
      <c r="D376" s="66">
        <v>1000</v>
      </c>
      <c r="E376" s="66">
        <v>718.3</v>
      </c>
      <c r="F376" s="30" t="s">
        <v>746</v>
      </c>
      <c r="G376" s="281" t="s">
        <v>747</v>
      </c>
      <c r="H376" s="44" t="s">
        <v>528</v>
      </c>
      <c r="I376" s="44"/>
    </row>
    <row r="377" spans="1:9" s="283" customFormat="1" ht="62.25" customHeight="1">
      <c r="A377" s="80" t="s">
        <v>657</v>
      </c>
      <c r="B377" s="284" t="s">
        <v>750</v>
      </c>
      <c r="C377" s="27" t="s">
        <v>524</v>
      </c>
      <c r="D377" s="66">
        <v>5000</v>
      </c>
      <c r="E377" s="66">
        <v>5014.6</v>
      </c>
      <c r="F377" s="30" t="s">
        <v>746</v>
      </c>
      <c r="G377" s="281" t="s">
        <v>747</v>
      </c>
      <c r="H377" s="44" t="s">
        <v>528</v>
      </c>
      <c r="I377" s="44" t="s">
        <v>112</v>
      </c>
    </row>
    <row r="378" spans="1:9" s="283" customFormat="1" ht="30">
      <c r="A378" s="80" t="s">
        <v>659</v>
      </c>
      <c r="B378" s="284" t="s">
        <v>751</v>
      </c>
      <c r="C378" s="27" t="s">
        <v>524</v>
      </c>
      <c r="D378" s="66">
        <v>9500</v>
      </c>
      <c r="E378" s="66">
        <v>3166</v>
      </c>
      <c r="F378" s="30" t="s">
        <v>746</v>
      </c>
      <c r="G378" s="281" t="s">
        <v>747</v>
      </c>
      <c r="H378" s="44" t="s">
        <v>528</v>
      </c>
      <c r="I378" s="44"/>
    </row>
    <row r="379" spans="1:9" s="283" customFormat="1" ht="30" customHeight="1">
      <c r="A379" s="288" t="s">
        <v>624</v>
      </c>
      <c r="B379" s="289" t="s">
        <v>752</v>
      </c>
      <c r="C379" s="27" t="s">
        <v>524</v>
      </c>
      <c r="D379" s="66">
        <f>SUM(D380:D387)</f>
        <v>163630.2</v>
      </c>
      <c r="E379" s="66">
        <f>SUM(E380:E387)</f>
        <v>166634.19999999998</v>
      </c>
      <c r="F379" s="30" t="s">
        <v>746</v>
      </c>
      <c r="G379" s="32" t="s">
        <v>747</v>
      </c>
      <c r="H379" s="44" t="s">
        <v>528</v>
      </c>
      <c r="I379" s="282"/>
    </row>
    <row r="380" spans="1:9" s="283" customFormat="1" ht="90" customHeight="1">
      <c r="A380" s="288" t="s">
        <v>561</v>
      </c>
      <c r="B380" s="284" t="s">
        <v>753</v>
      </c>
      <c r="C380" s="27" t="s">
        <v>524</v>
      </c>
      <c r="D380" s="280">
        <v>125330.2</v>
      </c>
      <c r="E380" s="66">
        <v>146913.9</v>
      </c>
      <c r="F380" s="30" t="s">
        <v>746</v>
      </c>
      <c r="G380" s="32" t="s">
        <v>747</v>
      </c>
      <c r="H380" s="44" t="s">
        <v>528</v>
      </c>
      <c r="I380" s="44" t="s">
        <v>122</v>
      </c>
    </row>
    <row r="381" spans="1:9" s="283" customFormat="1" ht="30" customHeight="1">
      <c r="A381" s="288" t="s">
        <v>563</v>
      </c>
      <c r="B381" s="284" t="s">
        <v>754</v>
      </c>
      <c r="C381" s="27" t="s">
        <v>524</v>
      </c>
      <c r="D381" s="280">
        <v>1500</v>
      </c>
      <c r="E381" s="66">
        <v>1090</v>
      </c>
      <c r="F381" s="30" t="s">
        <v>746</v>
      </c>
      <c r="G381" s="32" t="s">
        <v>747</v>
      </c>
      <c r="H381" s="44" t="s">
        <v>528</v>
      </c>
      <c r="I381" s="282"/>
    </row>
    <row r="382" spans="1:9" s="291" customFormat="1" ht="60.75" customHeight="1">
      <c r="A382" s="94" t="s">
        <v>565</v>
      </c>
      <c r="B382" s="289" t="s">
        <v>755</v>
      </c>
      <c r="C382" s="100" t="s">
        <v>524</v>
      </c>
      <c r="D382" s="295">
        <v>2500</v>
      </c>
      <c r="E382" s="66">
        <v>1182.1</v>
      </c>
      <c r="F382" s="44" t="s">
        <v>746</v>
      </c>
      <c r="G382" s="281" t="s">
        <v>747</v>
      </c>
      <c r="H382" s="44" t="s">
        <v>528</v>
      </c>
      <c r="I382" s="44" t="s">
        <v>116</v>
      </c>
    </row>
    <row r="383" spans="1:9" s="283" customFormat="1" ht="45" customHeight="1">
      <c r="A383" s="288" t="s">
        <v>569</v>
      </c>
      <c r="B383" s="284" t="s">
        <v>756</v>
      </c>
      <c r="C383" s="27" t="s">
        <v>524</v>
      </c>
      <c r="D383" s="280">
        <v>20000</v>
      </c>
      <c r="E383" s="66">
        <v>6876.9</v>
      </c>
      <c r="F383" s="30" t="s">
        <v>746</v>
      </c>
      <c r="G383" s="32" t="s">
        <v>747</v>
      </c>
      <c r="H383" s="44" t="s">
        <v>528</v>
      </c>
      <c r="I383" s="44" t="s">
        <v>757</v>
      </c>
    </row>
    <row r="384" spans="1:9" s="283" customFormat="1" ht="61.5" customHeight="1">
      <c r="A384" s="288" t="s">
        <v>571</v>
      </c>
      <c r="B384" s="284" t="s">
        <v>758</v>
      </c>
      <c r="C384" s="27" t="s">
        <v>524</v>
      </c>
      <c r="D384" s="74">
        <v>8000</v>
      </c>
      <c r="E384" s="74">
        <v>8425.8</v>
      </c>
      <c r="F384" s="30" t="s">
        <v>746</v>
      </c>
      <c r="G384" s="32" t="s">
        <v>747</v>
      </c>
      <c r="H384" s="285" t="s">
        <v>528</v>
      </c>
      <c r="I384" s="44" t="s">
        <v>115</v>
      </c>
    </row>
    <row r="385" spans="1:9" s="291" customFormat="1" ht="31.5" customHeight="1">
      <c r="A385" s="94" t="s">
        <v>573</v>
      </c>
      <c r="B385" s="289" t="s">
        <v>759</v>
      </c>
      <c r="C385" s="100" t="s">
        <v>524</v>
      </c>
      <c r="D385" s="66">
        <v>1000</v>
      </c>
      <c r="E385" s="66">
        <v>547.4</v>
      </c>
      <c r="F385" s="44" t="s">
        <v>746</v>
      </c>
      <c r="G385" s="281" t="s">
        <v>747</v>
      </c>
      <c r="H385" s="44" t="s">
        <v>528</v>
      </c>
      <c r="I385" s="290"/>
    </row>
    <row r="386" spans="1:9" s="291" customFormat="1" ht="31.5" customHeight="1">
      <c r="A386" s="94" t="s">
        <v>575</v>
      </c>
      <c r="B386" s="289" t="s">
        <v>23</v>
      </c>
      <c r="C386" s="100" t="s">
        <v>524</v>
      </c>
      <c r="D386" s="66">
        <v>1500</v>
      </c>
      <c r="E386" s="66">
        <v>3.4</v>
      </c>
      <c r="F386" s="44" t="s">
        <v>746</v>
      </c>
      <c r="G386" s="281" t="s">
        <v>747</v>
      </c>
      <c r="H386" s="44" t="s">
        <v>528</v>
      </c>
      <c r="I386" s="290"/>
    </row>
    <row r="387" spans="1:9" s="283" customFormat="1" ht="60" customHeight="1">
      <c r="A387" s="288" t="s">
        <v>577</v>
      </c>
      <c r="B387" s="284" t="s">
        <v>760</v>
      </c>
      <c r="C387" s="27" t="s">
        <v>524</v>
      </c>
      <c r="D387" s="74">
        <v>3800</v>
      </c>
      <c r="E387" s="74">
        <v>1594.7</v>
      </c>
      <c r="F387" s="30" t="s">
        <v>746</v>
      </c>
      <c r="G387" s="32" t="s">
        <v>747</v>
      </c>
      <c r="H387" s="285" t="s">
        <v>528</v>
      </c>
      <c r="I387" s="282"/>
    </row>
    <row r="388" spans="1:9" s="283" customFormat="1" ht="45.75" customHeight="1">
      <c r="A388" s="288" t="s">
        <v>639</v>
      </c>
      <c r="B388" s="284" t="s">
        <v>761</v>
      </c>
      <c r="C388" s="27" t="s">
        <v>524</v>
      </c>
      <c r="D388" s="66">
        <v>5810</v>
      </c>
      <c r="E388" s="287">
        <v>6471.6</v>
      </c>
      <c r="F388" s="30" t="s">
        <v>746</v>
      </c>
      <c r="G388" s="32" t="s">
        <v>762</v>
      </c>
      <c r="H388" s="285" t="s">
        <v>528</v>
      </c>
      <c r="I388" s="44" t="s">
        <v>123</v>
      </c>
    </row>
    <row r="389" spans="1:9" s="283" customFormat="1" ht="75">
      <c r="A389" s="288" t="s">
        <v>643</v>
      </c>
      <c r="B389" s="284" t="s">
        <v>763</v>
      </c>
      <c r="C389" s="27" t="s">
        <v>524</v>
      </c>
      <c r="D389" s="66">
        <v>22000</v>
      </c>
      <c r="E389" s="287">
        <v>18498.7</v>
      </c>
      <c r="F389" s="30" t="s">
        <v>746</v>
      </c>
      <c r="G389" s="32" t="s">
        <v>762</v>
      </c>
      <c r="H389" s="285" t="s">
        <v>528</v>
      </c>
      <c r="I389" s="282"/>
    </row>
    <row r="390" spans="1:9" s="283" customFormat="1" ht="71.25" customHeight="1">
      <c r="A390" s="288" t="s">
        <v>718</v>
      </c>
      <c r="B390" s="284" t="s">
        <v>764</v>
      </c>
      <c r="C390" s="27" t="s">
        <v>524</v>
      </c>
      <c r="D390" s="66">
        <v>9950</v>
      </c>
      <c r="E390" s="74">
        <v>7550.6</v>
      </c>
      <c r="F390" s="30" t="s">
        <v>746</v>
      </c>
      <c r="G390" s="30" t="s">
        <v>765</v>
      </c>
      <c r="H390" s="285" t="s">
        <v>528</v>
      </c>
      <c r="I390" s="282"/>
    </row>
    <row r="391" spans="1:9" s="283" customFormat="1" ht="159.75" customHeight="1">
      <c r="A391" s="288" t="s">
        <v>766</v>
      </c>
      <c r="B391" s="284" t="s">
        <v>767</v>
      </c>
      <c r="C391" s="27" t="s">
        <v>524</v>
      </c>
      <c r="D391" s="66">
        <v>98970.7</v>
      </c>
      <c r="E391" s="66">
        <v>104500</v>
      </c>
      <c r="F391" s="30" t="s">
        <v>746</v>
      </c>
      <c r="G391" s="32" t="s">
        <v>747</v>
      </c>
      <c r="H391" s="285" t="s">
        <v>528</v>
      </c>
      <c r="I391" s="44" t="s">
        <v>125</v>
      </c>
    </row>
    <row r="392" spans="1:9" s="283" customFormat="1" ht="29.25" customHeight="1">
      <c r="A392" s="288" t="s">
        <v>768</v>
      </c>
      <c r="B392" s="293" t="s">
        <v>769</v>
      </c>
      <c r="C392" s="27" t="s">
        <v>524</v>
      </c>
      <c r="D392" s="280">
        <f>SUM(D393:D399)</f>
        <v>101013.6</v>
      </c>
      <c r="E392" s="280">
        <f>SUM(E393:E399)</f>
        <v>73998.8</v>
      </c>
      <c r="F392" s="30" t="s">
        <v>746</v>
      </c>
      <c r="G392" s="30" t="s">
        <v>770</v>
      </c>
      <c r="H392" s="285"/>
      <c r="I392" s="282"/>
    </row>
    <row r="393" spans="1:9" s="283" customFormat="1" ht="30">
      <c r="A393" s="288" t="s">
        <v>771</v>
      </c>
      <c r="B393" s="284" t="s">
        <v>772</v>
      </c>
      <c r="C393" s="27" t="s">
        <v>524</v>
      </c>
      <c r="D393" s="74">
        <f>98866.6-D398</f>
        <v>98472.8</v>
      </c>
      <c r="E393" s="74">
        <v>69000</v>
      </c>
      <c r="F393" s="30" t="s">
        <v>746</v>
      </c>
      <c r="G393" s="30" t="s">
        <v>770</v>
      </c>
      <c r="H393" s="285" t="s">
        <v>528</v>
      </c>
      <c r="I393" s="26"/>
    </row>
    <row r="394" spans="1:9" s="291" customFormat="1" ht="44.25" customHeight="1">
      <c r="A394" s="94" t="s">
        <v>24</v>
      </c>
      <c r="B394" s="289" t="s">
        <v>25</v>
      </c>
      <c r="C394" s="100" t="s">
        <v>524</v>
      </c>
      <c r="D394" s="66">
        <v>1015</v>
      </c>
      <c r="E394" s="66">
        <v>1015</v>
      </c>
      <c r="F394" s="44" t="s">
        <v>746</v>
      </c>
      <c r="G394" s="44" t="s">
        <v>770</v>
      </c>
      <c r="H394" s="44" t="s">
        <v>26</v>
      </c>
      <c r="I394" s="290"/>
    </row>
    <row r="395" spans="1:9" s="291" customFormat="1" ht="30">
      <c r="A395" s="94" t="s">
        <v>27</v>
      </c>
      <c r="B395" s="289" t="s">
        <v>28</v>
      </c>
      <c r="C395" s="100" t="s">
        <v>524</v>
      </c>
      <c r="D395" s="66">
        <v>100</v>
      </c>
      <c r="E395" s="66">
        <v>100</v>
      </c>
      <c r="F395" s="44" t="s">
        <v>746</v>
      </c>
      <c r="G395" s="44" t="s">
        <v>770</v>
      </c>
      <c r="H395" s="44" t="s">
        <v>26</v>
      </c>
      <c r="I395" s="292"/>
    </row>
    <row r="396" spans="1:9" s="291" customFormat="1" ht="30">
      <c r="A396" s="94" t="s">
        <v>30</v>
      </c>
      <c r="B396" s="289" t="s">
        <v>31</v>
      </c>
      <c r="C396" s="100" t="s">
        <v>524</v>
      </c>
      <c r="D396" s="66">
        <v>432</v>
      </c>
      <c r="E396" s="66">
        <v>432</v>
      </c>
      <c r="F396" s="44" t="s">
        <v>746</v>
      </c>
      <c r="G396" s="44" t="s">
        <v>770</v>
      </c>
      <c r="H396" s="44" t="s">
        <v>26</v>
      </c>
      <c r="I396" s="292"/>
    </row>
    <row r="397" spans="1:9" s="291" customFormat="1" ht="30.75" customHeight="1">
      <c r="A397" s="94" t="s">
        <v>32</v>
      </c>
      <c r="B397" s="289" t="s">
        <v>33</v>
      </c>
      <c r="C397" s="100" t="s">
        <v>524</v>
      </c>
      <c r="D397" s="66">
        <v>600</v>
      </c>
      <c r="E397" s="66">
        <v>600</v>
      </c>
      <c r="F397" s="44" t="s">
        <v>746</v>
      </c>
      <c r="G397" s="44" t="s">
        <v>770</v>
      </c>
      <c r="H397" s="44" t="s">
        <v>26</v>
      </c>
      <c r="I397" s="290"/>
    </row>
    <row r="398" spans="1:9" s="8" customFormat="1" ht="45.75" customHeight="1">
      <c r="A398" s="94" t="s">
        <v>34</v>
      </c>
      <c r="B398" s="289" t="s">
        <v>35</v>
      </c>
      <c r="C398" s="100" t="s">
        <v>524</v>
      </c>
      <c r="D398" s="66">
        <v>393.8</v>
      </c>
      <c r="E398" s="66">
        <v>393.8</v>
      </c>
      <c r="F398" s="44" t="s">
        <v>746</v>
      </c>
      <c r="G398" s="44" t="s">
        <v>770</v>
      </c>
      <c r="H398" s="44" t="s">
        <v>26</v>
      </c>
      <c r="I398" s="290"/>
    </row>
    <row r="399" spans="1:9" s="297" customFormat="1" ht="60.75" customHeight="1">
      <c r="A399" s="94" t="s">
        <v>114</v>
      </c>
      <c r="B399" s="296" t="s">
        <v>113</v>
      </c>
      <c r="C399" s="100" t="s">
        <v>524</v>
      </c>
      <c r="D399" s="66"/>
      <c r="E399" s="286">
        <v>2458</v>
      </c>
      <c r="F399" s="44" t="s">
        <v>746</v>
      </c>
      <c r="G399" s="44" t="s">
        <v>770</v>
      </c>
      <c r="H399" s="44" t="s">
        <v>26</v>
      </c>
      <c r="I399" s="44" t="s">
        <v>124</v>
      </c>
    </row>
    <row r="400" spans="1:9" s="46" customFormat="1" ht="32.25" customHeight="1">
      <c r="A400" s="222" t="s">
        <v>788</v>
      </c>
      <c r="B400" s="223"/>
      <c r="C400" s="223"/>
      <c r="D400" s="223"/>
      <c r="E400" s="223"/>
      <c r="F400" s="223"/>
      <c r="G400" s="223"/>
      <c r="H400" s="223"/>
      <c r="I400" s="224"/>
    </row>
    <row r="401" spans="1:9" s="61" customFormat="1" ht="42" customHeight="1">
      <c r="A401" s="230" t="s">
        <v>744</v>
      </c>
      <c r="B401" s="168" t="s">
        <v>18</v>
      </c>
      <c r="C401" s="69" t="s">
        <v>522</v>
      </c>
      <c r="D401" s="57">
        <f>SUM(D402:D403)</f>
        <v>157500</v>
      </c>
      <c r="E401" s="57">
        <f>SUM(E402:E403)</f>
        <v>14783.6</v>
      </c>
      <c r="F401" s="233" t="s">
        <v>783</v>
      </c>
      <c r="G401" s="233" t="s">
        <v>784</v>
      </c>
      <c r="H401" s="255" t="s">
        <v>21</v>
      </c>
      <c r="I401" s="256"/>
    </row>
    <row r="402" spans="1:9" s="61" customFormat="1" ht="43.5" customHeight="1">
      <c r="A402" s="231"/>
      <c r="B402" s="168"/>
      <c r="C402" s="100" t="s">
        <v>523</v>
      </c>
      <c r="D402" s="57">
        <v>150000</v>
      </c>
      <c r="E402" s="57">
        <v>14044.4</v>
      </c>
      <c r="F402" s="233"/>
      <c r="G402" s="233"/>
      <c r="H402" s="255"/>
      <c r="I402" s="256"/>
    </row>
    <row r="403" spans="1:9" s="61" customFormat="1" ht="45.75" customHeight="1">
      <c r="A403" s="232"/>
      <c r="B403" s="168"/>
      <c r="C403" s="100" t="s">
        <v>524</v>
      </c>
      <c r="D403" s="57">
        <v>7500</v>
      </c>
      <c r="E403" s="57">
        <v>739.2</v>
      </c>
      <c r="F403" s="233"/>
      <c r="G403" s="233"/>
      <c r="H403" s="255"/>
      <c r="I403" s="256"/>
    </row>
    <row r="404" spans="1:9" s="61" customFormat="1" ht="13.5" customHeight="1">
      <c r="A404" s="140"/>
      <c r="B404" s="43" t="s">
        <v>5</v>
      </c>
      <c r="C404" s="100"/>
      <c r="D404" s="57"/>
      <c r="E404" s="57"/>
      <c r="F404" s="135"/>
      <c r="G404" s="135"/>
      <c r="H404" s="49"/>
      <c r="I404" s="130"/>
    </row>
    <row r="405" spans="1:9" s="61" customFormat="1" ht="45">
      <c r="A405" s="141" t="s">
        <v>651</v>
      </c>
      <c r="B405" s="142" t="s">
        <v>86</v>
      </c>
      <c r="C405" s="100"/>
      <c r="D405" s="149">
        <v>18346.1</v>
      </c>
      <c r="E405" s="135">
        <v>14783.6</v>
      </c>
      <c r="F405" s="111" t="s">
        <v>1</v>
      </c>
      <c r="G405" s="135"/>
      <c r="H405" s="44" t="s">
        <v>465</v>
      </c>
      <c r="I405" s="62"/>
    </row>
    <row r="406" spans="1:9" s="46" customFormat="1" ht="15" customHeight="1">
      <c r="A406" s="91" t="s">
        <v>655</v>
      </c>
      <c r="B406" s="98" t="s">
        <v>87</v>
      </c>
      <c r="C406" s="48"/>
      <c r="D406" s="117">
        <v>11241.1</v>
      </c>
      <c r="E406" s="57">
        <v>0</v>
      </c>
      <c r="F406" s="116" t="s">
        <v>783</v>
      </c>
      <c r="G406" s="39"/>
      <c r="H406" s="118" t="s">
        <v>528</v>
      </c>
      <c r="I406" s="48"/>
    </row>
    <row r="407" spans="1:9" s="46" customFormat="1" ht="30">
      <c r="A407" s="91" t="s">
        <v>657</v>
      </c>
      <c r="B407" s="98" t="s">
        <v>88</v>
      </c>
      <c r="C407" s="48"/>
      <c r="D407" s="117">
        <v>4492.9</v>
      </c>
      <c r="E407" s="57">
        <v>0</v>
      </c>
      <c r="F407" s="114" t="s">
        <v>783</v>
      </c>
      <c r="G407" s="39"/>
      <c r="H407" s="118" t="s">
        <v>528</v>
      </c>
      <c r="I407" s="48"/>
    </row>
    <row r="408" spans="1:9" s="46" customFormat="1" ht="15" customHeight="1">
      <c r="A408" s="91" t="s">
        <v>659</v>
      </c>
      <c r="B408" s="119" t="s">
        <v>89</v>
      </c>
      <c r="C408" s="48"/>
      <c r="D408" s="117">
        <v>4579.9</v>
      </c>
      <c r="E408" s="57">
        <v>0</v>
      </c>
      <c r="F408" s="114" t="s">
        <v>783</v>
      </c>
      <c r="G408" s="39"/>
      <c r="H408" s="118" t="s">
        <v>528</v>
      </c>
      <c r="I408" s="48"/>
    </row>
    <row r="409" spans="1:9" s="46" customFormat="1" ht="30">
      <c r="A409" s="91" t="s">
        <v>660</v>
      </c>
      <c r="B409" s="98" t="s">
        <v>90</v>
      </c>
      <c r="C409" s="48"/>
      <c r="D409" s="117">
        <v>5862.4</v>
      </c>
      <c r="E409" s="57">
        <v>0</v>
      </c>
      <c r="F409" s="114" t="s">
        <v>783</v>
      </c>
      <c r="G409" s="39"/>
      <c r="H409" s="118" t="s">
        <v>528</v>
      </c>
      <c r="I409" s="48"/>
    </row>
    <row r="410" spans="1:9" s="46" customFormat="1" ht="15.75" customHeight="1">
      <c r="A410" s="178" t="s">
        <v>662</v>
      </c>
      <c r="B410" s="179" t="s">
        <v>91</v>
      </c>
      <c r="C410" s="122"/>
      <c r="D410" s="120">
        <v>10809.4</v>
      </c>
      <c r="E410" s="133">
        <v>0</v>
      </c>
      <c r="F410" s="116" t="s">
        <v>783</v>
      </c>
      <c r="G410" s="39"/>
      <c r="H410" s="121" t="s">
        <v>528</v>
      </c>
      <c r="I410" s="122"/>
    </row>
    <row r="411" spans="1:9" s="46" customFormat="1" ht="15.75" customHeight="1">
      <c r="A411" s="91" t="s">
        <v>664</v>
      </c>
      <c r="B411" s="98" t="s">
        <v>92</v>
      </c>
      <c r="C411" s="48"/>
      <c r="D411" s="31">
        <v>7413.8</v>
      </c>
      <c r="E411" s="57">
        <v>0</v>
      </c>
      <c r="F411" s="114" t="s">
        <v>783</v>
      </c>
      <c r="G411" s="39"/>
      <c r="H411" s="118" t="s">
        <v>528</v>
      </c>
      <c r="I411" s="48"/>
    </row>
    <row r="412" spans="1:9" s="46" customFormat="1" ht="14.25" customHeight="1">
      <c r="A412" s="91" t="s">
        <v>667</v>
      </c>
      <c r="B412" s="101" t="s">
        <v>96</v>
      </c>
      <c r="C412" s="48"/>
      <c r="D412" s="31">
        <v>3732.2</v>
      </c>
      <c r="E412" s="57">
        <v>0</v>
      </c>
      <c r="F412" s="114" t="s">
        <v>783</v>
      </c>
      <c r="G412" s="39"/>
      <c r="H412" s="118" t="s">
        <v>528</v>
      </c>
      <c r="I412" s="48"/>
    </row>
    <row r="413" spans="1:9" s="46" customFormat="1" ht="29.25" customHeight="1">
      <c r="A413" s="92" t="s">
        <v>668</v>
      </c>
      <c r="B413" s="180" t="s">
        <v>97</v>
      </c>
      <c r="C413" s="181"/>
      <c r="D413" s="115">
        <v>2257.7</v>
      </c>
      <c r="E413" s="134">
        <v>0</v>
      </c>
      <c r="F413" s="182" t="s">
        <v>783</v>
      </c>
      <c r="G413" s="39"/>
      <c r="H413" s="183" t="s">
        <v>528</v>
      </c>
      <c r="I413" s="181"/>
    </row>
    <row r="414" spans="1:9" s="46" customFormat="1" ht="30">
      <c r="A414" s="91" t="s">
        <v>670</v>
      </c>
      <c r="B414" s="98" t="s">
        <v>98</v>
      </c>
      <c r="C414" s="48"/>
      <c r="D414" s="31">
        <v>14714.9</v>
      </c>
      <c r="E414" s="57">
        <v>0</v>
      </c>
      <c r="F414" s="114" t="s">
        <v>1</v>
      </c>
      <c r="G414" s="39"/>
      <c r="H414" s="44" t="s">
        <v>462</v>
      </c>
      <c r="I414" s="48"/>
    </row>
    <row r="415" spans="1:9" s="46" customFormat="1" ht="30">
      <c r="A415" s="91" t="s">
        <v>671</v>
      </c>
      <c r="B415" s="123" t="s">
        <v>786</v>
      </c>
      <c r="C415" s="27"/>
      <c r="D415" s="30">
        <v>7942.6</v>
      </c>
      <c r="E415" s="57">
        <v>0</v>
      </c>
      <c r="F415" s="114" t="s">
        <v>1</v>
      </c>
      <c r="G415" s="39"/>
      <c r="H415" s="44" t="s">
        <v>462</v>
      </c>
      <c r="I415" s="114"/>
    </row>
    <row r="416" spans="1:9" s="46" customFormat="1" ht="60">
      <c r="A416" s="91" t="s">
        <v>672</v>
      </c>
      <c r="B416" s="123" t="s">
        <v>785</v>
      </c>
      <c r="C416" s="27"/>
      <c r="D416" s="30">
        <v>4789.3</v>
      </c>
      <c r="E416" s="57">
        <v>0</v>
      </c>
      <c r="F416" s="114" t="s">
        <v>783</v>
      </c>
      <c r="G416" s="39" t="s">
        <v>784</v>
      </c>
      <c r="H416" s="118" t="s">
        <v>528</v>
      </c>
      <c r="I416" s="114" t="s">
        <v>22</v>
      </c>
    </row>
    <row r="417" spans="1:9" s="46" customFormat="1" ht="16.5" customHeight="1">
      <c r="A417" s="124" t="s">
        <v>673</v>
      </c>
      <c r="B417" s="123" t="s">
        <v>99</v>
      </c>
      <c r="C417" s="79"/>
      <c r="D417" s="30">
        <v>11579.5</v>
      </c>
      <c r="E417" s="57">
        <v>0</v>
      </c>
      <c r="F417" s="125" t="s">
        <v>783</v>
      </c>
      <c r="G417" s="39"/>
      <c r="H417" s="118" t="s">
        <v>528</v>
      </c>
      <c r="I417" s="48"/>
    </row>
    <row r="418" spans="1:9" s="46" customFormat="1" ht="30">
      <c r="A418" s="124" t="s">
        <v>674</v>
      </c>
      <c r="B418" s="113" t="s">
        <v>102</v>
      </c>
      <c r="C418" s="79"/>
      <c r="D418" s="30">
        <v>3971.7</v>
      </c>
      <c r="E418" s="57">
        <v>0</v>
      </c>
      <c r="F418" s="125" t="s">
        <v>1</v>
      </c>
      <c r="G418" s="39"/>
      <c r="H418" s="44" t="s">
        <v>462</v>
      </c>
      <c r="I418" s="48"/>
    </row>
    <row r="419" spans="1:9" s="46" customFormat="1" ht="30">
      <c r="A419" s="124" t="s">
        <v>675</v>
      </c>
      <c r="B419" s="126" t="s">
        <v>100</v>
      </c>
      <c r="C419" s="112"/>
      <c r="D419" s="110">
        <v>6179.5</v>
      </c>
      <c r="E419" s="57">
        <v>0</v>
      </c>
      <c r="F419" s="127" t="s">
        <v>1</v>
      </c>
      <c r="G419" s="39"/>
      <c r="H419" s="44" t="s">
        <v>462</v>
      </c>
      <c r="I419" s="122"/>
    </row>
    <row r="420" spans="1:9" s="46" customFormat="1" ht="30">
      <c r="A420" s="124" t="s">
        <v>677</v>
      </c>
      <c r="B420" s="123" t="s">
        <v>787</v>
      </c>
      <c r="C420" s="27"/>
      <c r="D420" s="30">
        <v>3420.5</v>
      </c>
      <c r="E420" s="57">
        <v>0</v>
      </c>
      <c r="F420" s="114" t="s">
        <v>1</v>
      </c>
      <c r="G420" s="39"/>
      <c r="H420" s="44" t="s">
        <v>462</v>
      </c>
      <c r="I420" s="114"/>
    </row>
    <row r="421" spans="1:9" s="46" customFormat="1" ht="15.75" customHeight="1">
      <c r="A421" s="124" t="s">
        <v>678</v>
      </c>
      <c r="B421" s="123" t="s">
        <v>101</v>
      </c>
      <c r="C421" s="79"/>
      <c r="D421" s="30">
        <v>2649.9</v>
      </c>
      <c r="E421" s="57">
        <v>0</v>
      </c>
      <c r="F421" s="125" t="s">
        <v>783</v>
      </c>
      <c r="G421" s="39"/>
      <c r="H421" s="118" t="s">
        <v>528</v>
      </c>
      <c r="I421" s="48"/>
    </row>
    <row r="422" spans="1:9" s="61" customFormat="1" ht="15">
      <c r="A422" s="260" t="s">
        <v>624</v>
      </c>
      <c r="B422" s="168" t="s">
        <v>103</v>
      </c>
      <c r="C422" s="69" t="s">
        <v>522</v>
      </c>
      <c r="D422" s="57">
        <f>SUM(D423:D425)</f>
        <v>33175.200000000004</v>
      </c>
      <c r="E422" s="57">
        <f>SUM(E426:E450)</f>
        <v>3986.6</v>
      </c>
      <c r="F422" s="233" t="s">
        <v>68</v>
      </c>
      <c r="G422" s="233" t="s">
        <v>762</v>
      </c>
      <c r="H422" s="255"/>
      <c r="I422" s="256"/>
    </row>
    <row r="423" spans="1:9" s="61" customFormat="1" ht="15">
      <c r="A423" s="260"/>
      <c r="B423" s="168"/>
      <c r="C423" s="100" t="s">
        <v>523</v>
      </c>
      <c r="D423" s="57">
        <v>24250.7</v>
      </c>
      <c r="E423" s="66">
        <v>2953.9</v>
      </c>
      <c r="F423" s="233"/>
      <c r="G423" s="233"/>
      <c r="H423" s="255"/>
      <c r="I423" s="256"/>
    </row>
    <row r="424" spans="1:9" s="61" customFormat="1" ht="15" customHeight="1">
      <c r="A424" s="260"/>
      <c r="B424" s="168"/>
      <c r="C424" s="100" t="s">
        <v>524</v>
      </c>
      <c r="D424" s="57">
        <v>6635.1</v>
      </c>
      <c r="E424" s="57">
        <v>797.3</v>
      </c>
      <c r="F424" s="233"/>
      <c r="G424" s="233"/>
      <c r="H424" s="255"/>
      <c r="I424" s="256"/>
    </row>
    <row r="425" spans="1:9" s="61" customFormat="1" ht="30">
      <c r="A425" s="260"/>
      <c r="B425" s="168"/>
      <c r="C425" s="100" t="s">
        <v>104</v>
      </c>
      <c r="D425" s="57">
        <v>2289.4</v>
      </c>
      <c r="E425" s="66">
        <v>235.5</v>
      </c>
      <c r="F425" s="233"/>
      <c r="G425" s="233"/>
      <c r="H425" s="255"/>
      <c r="I425" s="256"/>
    </row>
    <row r="426" spans="1:9" s="61" customFormat="1" ht="33" customHeight="1">
      <c r="A426" s="93" t="s">
        <v>561</v>
      </c>
      <c r="B426" s="136" t="s">
        <v>628</v>
      </c>
      <c r="D426" s="150">
        <v>1000</v>
      </c>
      <c r="E426" s="137"/>
      <c r="F426" s="139"/>
      <c r="G426" s="62"/>
      <c r="H426" s="118" t="s">
        <v>464</v>
      </c>
      <c r="I426" s="62"/>
    </row>
    <row r="427" spans="1:9" s="61" customFormat="1" ht="79.5" customHeight="1">
      <c r="A427" s="93" t="s">
        <v>563</v>
      </c>
      <c r="B427" s="136" t="s">
        <v>132</v>
      </c>
      <c r="C427" s="62"/>
      <c r="D427" s="137">
        <v>536.5</v>
      </c>
      <c r="E427" s="137">
        <v>536.5</v>
      </c>
      <c r="F427" s="62"/>
      <c r="G427" s="62"/>
      <c r="H427" s="44" t="s">
        <v>466</v>
      </c>
      <c r="I427" s="62"/>
    </row>
    <row r="428" spans="1:9" s="61" customFormat="1" ht="93.75" customHeight="1">
      <c r="A428" s="93" t="s">
        <v>565</v>
      </c>
      <c r="B428" s="136" t="s">
        <v>105</v>
      </c>
      <c r="C428" s="62"/>
      <c r="D428" s="137">
        <v>665</v>
      </c>
      <c r="E428" s="137">
        <v>665</v>
      </c>
      <c r="F428" s="62"/>
      <c r="G428" s="62"/>
      <c r="H428" s="44" t="s">
        <v>467</v>
      </c>
      <c r="I428" s="62"/>
    </row>
    <row r="429" spans="1:9" s="61" customFormat="1" ht="47.25">
      <c r="A429" s="93" t="s">
        <v>567</v>
      </c>
      <c r="B429" s="136" t="s">
        <v>133</v>
      </c>
      <c r="C429" s="62"/>
      <c r="D429" s="137">
        <v>2500</v>
      </c>
      <c r="E429" s="137"/>
      <c r="F429" s="62"/>
      <c r="G429" s="62"/>
      <c r="H429" s="118" t="s">
        <v>528</v>
      </c>
      <c r="I429" s="62"/>
    </row>
    <row r="430" spans="1:9" s="61" customFormat="1" ht="31.5">
      <c r="A430" s="93" t="s">
        <v>569</v>
      </c>
      <c r="B430" s="136" t="s">
        <v>106</v>
      </c>
      <c r="C430" s="62"/>
      <c r="D430" s="137">
        <v>2500</v>
      </c>
      <c r="E430" s="137"/>
      <c r="F430" s="62"/>
      <c r="G430" s="62"/>
      <c r="H430" s="118" t="s">
        <v>528</v>
      </c>
      <c r="I430" s="62"/>
    </row>
    <row r="431" spans="1:9" s="61" customFormat="1" ht="78.75" customHeight="1">
      <c r="A431" s="93" t="s">
        <v>571</v>
      </c>
      <c r="B431" s="136" t="s">
        <v>501</v>
      </c>
      <c r="C431" s="62"/>
      <c r="D431" s="137">
        <v>400</v>
      </c>
      <c r="E431" s="137"/>
      <c r="F431" s="62"/>
      <c r="G431" s="62"/>
      <c r="H431" s="44" t="s">
        <v>462</v>
      </c>
      <c r="I431" s="62"/>
    </row>
    <row r="432" spans="1:9" s="61" customFormat="1" ht="32.25" customHeight="1">
      <c r="A432" s="93" t="s">
        <v>573</v>
      </c>
      <c r="B432" s="136" t="s">
        <v>107</v>
      </c>
      <c r="C432" s="62"/>
      <c r="D432" s="137">
        <v>193.5</v>
      </c>
      <c r="E432" s="137"/>
      <c r="F432" s="62"/>
      <c r="G432" s="62"/>
      <c r="H432" s="44" t="s">
        <v>462</v>
      </c>
      <c r="I432" s="62"/>
    </row>
    <row r="433" spans="1:9" s="61" customFormat="1" ht="79.5" customHeight="1">
      <c r="A433" s="93" t="s">
        <v>575</v>
      </c>
      <c r="B433" s="136" t="s">
        <v>108</v>
      </c>
      <c r="C433" s="62"/>
      <c r="D433" s="137">
        <v>2124.7</v>
      </c>
      <c r="E433" s="137"/>
      <c r="F433" s="62"/>
      <c r="G433" s="62"/>
      <c r="H433" s="44" t="s">
        <v>463</v>
      </c>
      <c r="I433" s="62"/>
    </row>
    <row r="434" spans="1:9" s="61" customFormat="1" ht="31.5" customHeight="1">
      <c r="A434" s="93" t="s">
        <v>577</v>
      </c>
      <c r="B434" s="136" t="s">
        <v>627</v>
      </c>
      <c r="C434" s="62"/>
      <c r="D434" s="137">
        <v>2546.1</v>
      </c>
      <c r="E434" s="137"/>
      <c r="F434" s="62"/>
      <c r="G434" s="62"/>
      <c r="H434" s="118" t="s">
        <v>528</v>
      </c>
      <c r="I434" s="62"/>
    </row>
    <row r="435" spans="1:9" s="61" customFormat="1" ht="46.5" customHeight="1">
      <c r="A435" s="93" t="s">
        <v>505</v>
      </c>
      <c r="B435" s="136" t="s">
        <v>109</v>
      </c>
      <c r="C435" s="62"/>
      <c r="D435" s="137">
        <v>927.5</v>
      </c>
      <c r="E435" s="137"/>
      <c r="F435" s="62"/>
      <c r="G435" s="62"/>
      <c r="H435" s="44" t="s">
        <v>462</v>
      </c>
      <c r="I435" s="62"/>
    </row>
    <row r="436" spans="1:9" s="61" customFormat="1" ht="31.5" customHeight="1">
      <c r="A436" s="93" t="s">
        <v>506</v>
      </c>
      <c r="B436" s="136" t="s">
        <v>110</v>
      </c>
      <c r="C436" s="62"/>
      <c r="D436" s="137">
        <v>500</v>
      </c>
      <c r="E436" s="137">
        <v>500</v>
      </c>
      <c r="F436" s="62"/>
      <c r="G436" s="62"/>
      <c r="H436" s="44" t="s">
        <v>26</v>
      </c>
      <c r="I436" s="62"/>
    </row>
    <row r="437" spans="1:9" s="61" customFormat="1" ht="47.25" customHeight="1">
      <c r="A437" s="93" t="s">
        <v>507</v>
      </c>
      <c r="B437" s="136" t="s">
        <v>502</v>
      </c>
      <c r="C437" s="62"/>
      <c r="D437" s="137">
        <v>300.5</v>
      </c>
      <c r="E437" s="137"/>
      <c r="F437" s="62"/>
      <c r="G437" s="62"/>
      <c r="H437" s="44" t="s">
        <v>462</v>
      </c>
      <c r="I437" s="62"/>
    </row>
    <row r="438" spans="1:9" s="61" customFormat="1" ht="46.5" customHeight="1">
      <c r="A438" s="93" t="s">
        <v>508</v>
      </c>
      <c r="B438" s="136" t="s">
        <v>111</v>
      </c>
      <c r="C438" s="62"/>
      <c r="D438" s="137">
        <v>2500</v>
      </c>
      <c r="E438" s="137"/>
      <c r="F438" s="62"/>
      <c r="G438" s="62"/>
      <c r="H438" s="118" t="s">
        <v>528</v>
      </c>
      <c r="I438" s="62"/>
    </row>
    <row r="439" spans="1:9" s="61" customFormat="1" ht="57" customHeight="1">
      <c r="A439" s="93" t="s">
        <v>509</v>
      </c>
      <c r="B439" s="128" t="s">
        <v>629</v>
      </c>
      <c r="C439" s="62"/>
      <c r="D439" s="137">
        <v>2500</v>
      </c>
      <c r="E439" s="151"/>
      <c r="F439" s="62"/>
      <c r="G439" s="62"/>
      <c r="H439" s="118" t="s">
        <v>29</v>
      </c>
      <c r="I439" s="118" t="s">
        <v>117</v>
      </c>
    </row>
    <row r="440" spans="1:9" s="61" customFormat="1" ht="81" customHeight="1">
      <c r="A440" s="93" t="s">
        <v>510</v>
      </c>
      <c r="B440" s="136" t="s">
        <v>118</v>
      </c>
      <c r="C440" s="62"/>
      <c r="D440" s="137">
        <v>1000</v>
      </c>
      <c r="E440" s="137"/>
      <c r="F440" s="62"/>
      <c r="G440" s="62"/>
      <c r="H440" s="118" t="s">
        <v>464</v>
      </c>
      <c r="I440" s="62"/>
    </row>
    <row r="441" spans="1:9" s="61" customFormat="1" ht="95.25" customHeight="1">
      <c r="A441" s="93" t="s">
        <v>511</v>
      </c>
      <c r="B441" s="128" t="s">
        <v>630</v>
      </c>
      <c r="D441" s="138">
        <v>479</v>
      </c>
      <c r="E441" s="137"/>
      <c r="F441" s="62"/>
      <c r="G441" s="62"/>
      <c r="H441" s="118" t="s">
        <v>528</v>
      </c>
      <c r="I441" s="62"/>
    </row>
    <row r="442" spans="1:9" s="61" customFormat="1" ht="111" customHeight="1">
      <c r="A442" s="93" t="s">
        <v>512</v>
      </c>
      <c r="B442" s="136" t="s">
        <v>126</v>
      </c>
      <c r="C442" s="62"/>
      <c r="D442" s="137">
        <v>1056.6</v>
      </c>
      <c r="E442" s="137">
        <v>1056.6</v>
      </c>
      <c r="F442" s="62"/>
      <c r="G442" s="62"/>
      <c r="H442" s="44" t="s">
        <v>26</v>
      </c>
      <c r="I442" s="62"/>
    </row>
    <row r="443" spans="1:9" s="61" customFormat="1" ht="93.75" customHeight="1">
      <c r="A443" s="93" t="s">
        <v>513</v>
      </c>
      <c r="B443" s="136" t="s">
        <v>503</v>
      </c>
      <c r="C443" s="62"/>
      <c r="D443" s="137">
        <v>623.9</v>
      </c>
      <c r="E443" s="137">
        <v>623.9</v>
      </c>
      <c r="F443" s="62"/>
      <c r="G443" s="62"/>
      <c r="H443" s="44" t="s">
        <v>26</v>
      </c>
      <c r="I443" s="62"/>
    </row>
    <row r="444" spans="1:9" s="61" customFormat="1" ht="63.75" customHeight="1">
      <c r="A444" s="93" t="s">
        <v>514</v>
      </c>
      <c r="B444" s="128" t="s">
        <v>635</v>
      </c>
      <c r="C444" s="294"/>
      <c r="D444" s="138">
        <v>1469.1</v>
      </c>
      <c r="E444" s="137"/>
      <c r="F444" s="62"/>
      <c r="G444" s="62"/>
      <c r="H444" s="118" t="s">
        <v>528</v>
      </c>
      <c r="I444" s="62"/>
    </row>
    <row r="445" spans="1:9" s="61" customFormat="1" ht="62.25" customHeight="1">
      <c r="A445" s="93" t="s">
        <v>515</v>
      </c>
      <c r="B445" s="136" t="s">
        <v>127</v>
      </c>
      <c r="C445" s="62"/>
      <c r="D445" s="137">
        <v>604.6</v>
      </c>
      <c r="E445" s="137">
        <v>604.6</v>
      </c>
      <c r="F445" s="62"/>
      <c r="G445" s="62"/>
      <c r="H445" s="44" t="s">
        <v>26</v>
      </c>
      <c r="I445" s="62"/>
    </row>
    <row r="446" spans="1:9" s="61" customFormat="1" ht="50.25" customHeight="1">
      <c r="A446" s="93" t="s">
        <v>516</v>
      </c>
      <c r="B446" s="136" t="s">
        <v>128</v>
      </c>
      <c r="C446" s="62"/>
      <c r="D446" s="137">
        <v>2520.5</v>
      </c>
      <c r="E446" s="137"/>
      <c r="F446" s="62"/>
      <c r="G446" s="62"/>
      <c r="H446" s="118" t="s">
        <v>528</v>
      </c>
      <c r="I446" s="62"/>
    </row>
    <row r="447" spans="1:9" s="61" customFormat="1" ht="49.5" customHeight="1">
      <c r="A447" s="93" t="s">
        <v>631</v>
      </c>
      <c r="B447" s="136" t="s">
        <v>129</v>
      </c>
      <c r="C447" s="62"/>
      <c r="D447" s="137">
        <v>2000</v>
      </c>
      <c r="E447" s="137"/>
      <c r="F447" s="62"/>
      <c r="G447" s="62"/>
      <c r="H447" s="118" t="s">
        <v>528</v>
      </c>
      <c r="I447" s="62"/>
    </row>
    <row r="448" spans="1:9" s="61" customFormat="1" ht="66" customHeight="1">
      <c r="A448" s="93" t="s">
        <v>632</v>
      </c>
      <c r="B448" s="136" t="s">
        <v>130</v>
      </c>
      <c r="C448" s="62"/>
      <c r="D448" s="137">
        <v>2349</v>
      </c>
      <c r="E448" s="137"/>
      <c r="F448" s="62"/>
      <c r="G448" s="62"/>
      <c r="H448" s="118" t="s">
        <v>528</v>
      </c>
      <c r="I448" s="62"/>
    </row>
    <row r="449" spans="1:9" s="46" customFormat="1" ht="33" customHeight="1">
      <c r="A449" s="91" t="s">
        <v>633</v>
      </c>
      <c r="B449" s="136" t="s">
        <v>131</v>
      </c>
      <c r="C449" s="48"/>
      <c r="D449" s="129">
        <v>400</v>
      </c>
      <c r="E449" s="129"/>
      <c r="F449" s="48"/>
      <c r="G449" s="48"/>
      <c r="H449" s="44" t="s">
        <v>462</v>
      </c>
      <c r="I449" s="48"/>
    </row>
    <row r="450" spans="1:9" s="61" customFormat="1" ht="65.25" customHeight="1">
      <c r="A450" s="93" t="s">
        <v>634</v>
      </c>
      <c r="B450" s="136" t="s">
        <v>504</v>
      </c>
      <c r="C450" s="62"/>
      <c r="D450" s="137">
        <v>1478.7</v>
      </c>
      <c r="E450" s="137"/>
      <c r="F450" s="62"/>
      <c r="G450" s="62"/>
      <c r="H450" s="118" t="s">
        <v>528</v>
      </c>
      <c r="I450" s="62"/>
    </row>
    <row r="451" spans="1:9" s="46" customFormat="1" ht="28.5" customHeight="1">
      <c r="A451" s="210" t="s">
        <v>622</v>
      </c>
      <c r="B451" s="210"/>
      <c r="C451" s="210"/>
      <c r="D451" s="210"/>
      <c r="E451" s="210"/>
      <c r="F451" s="210"/>
      <c r="G451" s="210"/>
      <c r="H451" s="210"/>
      <c r="I451" s="210"/>
    </row>
    <row r="452" spans="1:9" s="46" customFormat="1" ht="254.25" customHeight="1">
      <c r="A452" s="80" t="s">
        <v>744</v>
      </c>
      <c r="B452" s="27" t="s">
        <v>636</v>
      </c>
      <c r="C452" s="30" t="s">
        <v>623</v>
      </c>
      <c r="D452" s="79"/>
      <c r="E452" s="79"/>
      <c r="F452" s="30" t="s">
        <v>637</v>
      </c>
      <c r="G452" s="30" t="s">
        <v>638</v>
      </c>
      <c r="H452" s="81" t="s">
        <v>499</v>
      </c>
      <c r="I452" s="82" t="s">
        <v>229</v>
      </c>
    </row>
    <row r="453" spans="1:9" s="46" customFormat="1" ht="16.5" customHeight="1">
      <c r="A453" s="298" t="s">
        <v>624</v>
      </c>
      <c r="B453" s="170" t="s">
        <v>644</v>
      </c>
      <c r="C453" s="45" t="s">
        <v>645</v>
      </c>
      <c r="D453" s="57">
        <f>SUM(D454:D455)</f>
        <v>58040</v>
      </c>
      <c r="E453" s="57">
        <f>SUM(E454:E455)</f>
        <v>60628</v>
      </c>
      <c r="F453" s="203" t="s">
        <v>642</v>
      </c>
      <c r="G453" s="203" t="s">
        <v>638</v>
      </c>
      <c r="H453" s="203" t="s">
        <v>500</v>
      </c>
      <c r="I453" s="299" t="s">
        <v>230</v>
      </c>
    </row>
    <row r="454" spans="1:9" s="46" customFormat="1" ht="15">
      <c r="A454" s="298"/>
      <c r="B454" s="170"/>
      <c r="C454" s="27" t="s">
        <v>523</v>
      </c>
      <c r="D454" s="57">
        <v>24759</v>
      </c>
      <c r="E454" s="57">
        <v>26089</v>
      </c>
      <c r="F454" s="203"/>
      <c r="G454" s="203"/>
      <c r="H454" s="203"/>
      <c r="I454" s="299"/>
    </row>
    <row r="455" spans="1:9" s="46" customFormat="1" ht="15" customHeight="1">
      <c r="A455" s="298"/>
      <c r="B455" s="170"/>
      <c r="C455" s="28" t="s">
        <v>646</v>
      </c>
      <c r="D455" s="57">
        <v>33281</v>
      </c>
      <c r="E455" s="57">
        <v>34539</v>
      </c>
      <c r="F455" s="203"/>
      <c r="G455" s="203"/>
      <c r="H455" s="203"/>
      <c r="I455" s="299"/>
    </row>
    <row r="456" spans="1:9" s="46" customFormat="1" ht="117" customHeight="1">
      <c r="A456" s="298"/>
      <c r="B456" s="170"/>
      <c r="C456" s="45" t="s">
        <v>36</v>
      </c>
      <c r="D456" s="79"/>
      <c r="E456" s="79"/>
      <c r="F456" s="203"/>
      <c r="G456" s="203"/>
      <c r="H456" s="203"/>
      <c r="I456" s="299"/>
    </row>
    <row r="457" spans="1:9" s="46" customFormat="1" ht="398.25" customHeight="1">
      <c r="A457" s="39">
        <v>3</v>
      </c>
      <c r="B457" s="100" t="s">
        <v>647</v>
      </c>
      <c r="C457" s="44" t="s">
        <v>231</v>
      </c>
      <c r="D457" s="79"/>
      <c r="E457" s="79"/>
      <c r="F457" s="44" t="s">
        <v>542</v>
      </c>
      <c r="G457" s="30" t="s">
        <v>17</v>
      </c>
      <c r="H457" s="81" t="s">
        <v>528</v>
      </c>
      <c r="I457" s="82" t="s">
        <v>119</v>
      </c>
    </row>
    <row r="458" spans="1:9" s="4" customFormat="1" ht="342.75" customHeight="1">
      <c r="A458" s="20"/>
      <c r="B458" s="29"/>
      <c r="C458" s="26"/>
      <c r="D458" s="300"/>
      <c r="E458" s="300"/>
      <c r="F458" s="26"/>
      <c r="G458" s="19"/>
      <c r="H458" s="21"/>
      <c r="I458" s="82" t="s">
        <v>120</v>
      </c>
    </row>
    <row r="459" spans="1:9" s="46" customFormat="1" ht="73.5" customHeight="1">
      <c r="A459" s="80" t="s">
        <v>643</v>
      </c>
      <c r="B459" s="27" t="s">
        <v>640</v>
      </c>
      <c r="C459" s="30" t="s">
        <v>641</v>
      </c>
      <c r="D459" s="79"/>
      <c r="E459" s="79"/>
      <c r="F459" s="30" t="s">
        <v>642</v>
      </c>
      <c r="G459" s="30" t="s">
        <v>638</v>
      </c>
      <c r="H459" s="81" t="s">
        <v>648</v>
      </c>
      <c r="I459" s="81"/>
    </row>
    <row r="460" spans="1:9" s="46" customFormat="1" ht="132.75" customHeight="1">
      <c r="A460" s="80" t="s">
        <v>718</v>
      </c>
      <c r="B460" s="27" t="s">
        <v>20</v>
      </c>
      <c r="C460" s="30" t="s">
        <v>641</v>
      </c>
      <c r="D460" s="79"/>
      <c r="E460" s="79"/>
      <c r="F460" s="30" t="s">
        <v>719</v>
      </c>
      <c r="G460" s="30" t="s">
        <v>638</v>
      </c>
      <c r="H460" s="81" t="s">
        <v>528</v>
      </c>
      <c r="I460" s="82" t="s">
        <v>37</v>
      </c>
    </row>
    <row r="461" spans="1:8" ht="15.75">
      <c r="A461" s="5"/>
      <c r="B461" s="6"/>
      <c r="C461" s="6"/>
      <c r="D461" s="6"/>
      <c r="E461" s="6"/>
      <c r="F461" s="6"/>
      <c r="G461" s="6"/>
      <c r="H461" s="52"/>
    </row>
    <row r="462" spans="1:8" ht="15.75">
      <c r="A462" s="5"/>
      <c r="B462" s="6"/>
      <c r="C462" s="6"/>
      <c r="D462" s="6"/>
      <c r="E462" s="6"/>
      <c r="F462" s="6"/>
      <c r="G462" s="6"/>
      <c r="H462" s="52"/>
    </row>
    <row r="463" spans="1:8" ht="15.75">
      <c r="A463" s="5"/>
      <c r="B463" s="6"/>
      <c r="C463" s="6"/>
      <c r="D463" s="6"/>
      <c r="E463" s="6"/>
      <c r="F463" s="6"/>
      <c r="G463" s="6"/>
      <c r="H463" s="52"/>
    </row>
    <row r="464" spans="1:8" ht="15.75">
      <c r="A464" s="5"/>
      <c r="B464" s="6"/>
      <c r="C464" s="6"/>
      <c r="D464" s="6"/>
      <c r="E464" s="6"/>
      <c r="F464" s="6"/>
      <c r="G464" s="6"/>
      <c r="H464" s="52"/>
    </row>
    <row r="465" spans="1:8" ht="15.75">
      <c r="A465" s="5"/>
      <c r="B465" s="6"/>
      <c r="C465" s="6"/>
      <c r="D465" s="6"/>
      <c r="E465" s="6"/>
      <c r="F465" s="6"/>
      <c r="G465" s="6"/>
      <c r="H465" s="52"/>
    </row>
    <row r="466" spans="1:8" ht="15.75">
      <c r="A466" s="5"/>
      <c r="B466" s="6"/>
      <c r="C466" s="6"/>
      <c r="D466" s="6"/>
      <c r="E466" s="6"/>
      <c r="F466" s="6"/>
      <c r="G466" s="6"/>
      <c r="H466" s="52"/>
    </row>
    <row r="467" spans="1:8" ht="15.75">
      <c r="A467" s="5"/>
      <c r="B467" s="6"/>
      <c r="C467" s="6"/>
      <c r="D467" s="6"/>
      <c r="E467" s="6"/>
      <c r="F467" s="6"/>
      <c r="G467" s="6"/>
      <c r="H467" s="52"/>
    </row>
  </sheetData>
  <sheetProtection/>
  <mergeCells count="261">
    <mergeCell ref="I274:I281"/>
    <mergeCell ref="A57:A59"/>
    <mergeCell ref="B57:B59"/>
    <mergeCell ref="F57:F59"/>
    <mergeCell ref="G57:G59"/>
    <mergeCell ref="H57:H59"/>
    <mergeCell ref="I57:I59"/>
    <mergeCell ref="C274:C281"/>
    <mergeCell ref="D274:D281"/>
    <mergeCell ref="E274:E281"/>
    <mergeCell ref="F274:F281"/>
    <mergeCell ref="A422:A425"/>
    <mergeCell ref="B422:B425"/>
    <mergeCell ref="G422:G425"/>
    <mergeCell ref="A373:I373"/>
    <mergeCell ref="F367:F369"/>
    <mergeCell ref="G367:G369"/>
    <mergeCell ref="A370:A372"/>
    <mergeCell ref="B370:B372"/>
    <mergeCell ref="F370:F372"/>
    <mergeCell ref="H422:H425"/>
    <mergeCell ref="I422:I425"/>
    <mergeCell ref="F422:F425"/>
    <mergeCell ref="H367:H369"/>
    <mergeCell ref="I367:I369"/>
    <mergeCell ref="H370:H372"/>
    <mergeCell ref="I370:I372"/>
    <mergeCell ref="G401:G403"/>
    <mergeCell ref="H401:H403"/>
    <mergeCell ref="I401:I403"/>
    <mergeCell ref="G370:G372"/>
    <mergeCell ref="A361:A363"/>
    <mergeCell ref="B361:B363"/>
    <mergeCell ref="A367:A369"/>
    <mergeCell ref="B367:B369"/>
    <mergeCell ref="F361:F363"/>
    <mergeCell ref="G361:G363"/>
    <mergeCell ref="I364:I366"/>
    <mergeCell ref="A364:A366"/>
    <mergeCell ref="B364:B366"/>
    <mergeCell ref="F364:F366"/>
    <mergeCell ref="G364:G366"/>
    <mergeCell ref="H364:H366"/>
    <mergeCell ref="H355:H357"/>
    <mergeCell ref="I355:I357"/>
    <mergeCell ref="H358:H360"/>
    <mergeCell ref="I358:I360"/>
    <mergeCell ref="H361:H363"/>
    <mergeCell ref="I361:I363"/>
    <mergeCell ref="A358:A360"/>
    <mergeCell ref="B358:B360"/>
    <mergeCell ref="F358:F360"/>
    <mergeCell ref="G358:G360"/>
    <mergeCell ref="A355:A357"/>
    <mergeCell ref="B355:B357"/>
    <mergeCell ref="F355:F357"/>
    <mergeCell ref="G355:G357"/>
    <mergeCell ref="H352:H354"/>
    <mergeCell ref="I352:I354"/>
    <mergeCell ref="A349:A351"/>
    <mergeCell ref="B349:B351"/>
    <mergeCell ref="A352:A354"/>
    <mergeCell ref="B352:B354"/>
    <mergeCell ref="F352:F354"/>
    <mergeCell ref="G352:G354"/>
    <mergeCell ref="F349:F351"/>
    <mergeCell ref="G349:G351"/>
    <mergeCell ref="H343:H345"/>
    <mergeCell ref="I343:I345"/>
    <mergeCell ref="H346:H348"/>
    <mergeCell ref="I346:I348"/>
    <mergeCell ref="H349:H351"/>
    <mergeCell ref="I349:I351"/>
    <mergeCell ref="A346:A348"/>
    <mergeCell ref="B346:B348"/>
    <mergeCell ref="F346:F348"/>
    <mergeCell ref="G346:G348"/>
    <mergeCell ref="A343:A345"/>
    <mergeCell ref="B343:B345"/>
    <mergeCell ref="F343:F345"/>
    <mergeCell ref="G343:G345"/>
    <mergeCell ref="H340:H342"/>
    <mergeCell ref="I340:I342"/>
    <mergeCell ref="A337:A339"/>
    <mergeCell ref="B337:B339"/>
    <mergeCell ref="A340:A342"/>
    <mergeCell ref="B340:B342"/>
    <mergeCell ref="F340:F342"/>
    <mergeCell ref="G340:G342"/>
    <mergeCell ref="F337:F339"/>
    <mergeCell ref="G337:G339"/>
    <mergeCell ref="A334:A336"/>
    <mergeCell ref="B334:B336"/>
    <mergeCell ref="F334:F336"/>
    <mergeCell ref="G334:G336"/>
    <mergeCell ref="F331:F333"/>
    <mergeCell ref="G331:G333"/>
    <mergeCell ref="H337:H339"/>
    <mergeCell ref="I337:I339"/>
    <mergeCell ref="H331:H333"/>
    <mergeCell ref="I331:I333"/>
    <mergeCell ref="H334:H336"/>
    <mergeCell ref="I334:I336"/>
    <mergeCell ref="G328:G330"/>
    <mergeCell ref="H328:H330"/>
    <mergeCell ref="I328:I330"/>
    <mergeCell ref="A325:A327"/>
    <mergeCell ref="B325:B327"/>
    <mergeCell ref="G325:G327"/>
    <mergeCell ref="I313:I315"/>
    <mergeCell ref="I316:I318"/>
    <mergeCell ref="H313:H315"/>
    <mergeCell ref="H316:H318"/>
    <mergeCell ref="H322:H324"/>
    <mergeCell ref="I322:I324"/>
    <mergeCell ref="H325:H327"/>
    <mergeCell ref="I325:I327"/>
    <mergeCell ref="B313:B315"/>
    <mergeCell ref="G313:G315"/>
    <mergeCell ref="G316:G318"/>
    <mergeCell ref="B306:B308"/>
    <mergeCell ref="F306:F308"/>
    <mergeCell ref="F313:F315"/>
    <mergeCell ref="F316:F318"/>
    <mergeCell ref="F310:F312"/>
    <mergeCell ref="G310:G312"/>
    <mergeCell ref="I310:I312"/>
    <mergeCell ref="A305:I305"/>
    <mergeCell ref="A306:A308"/>
    <mergeCell ref="F319:F321"/>
    <mergeCell ref="G319:G321"/>
    <mergeCell ref="H319:H321"/>
    <mergeCell ref="I319:I321"/>
    <mergeCell ref="A316:A318"/>
    <mergeCell ref="B316:B318"/>
    <mergeCell ref="A313:A315"/>
    <mergeCell ref="F401:F403"/>
    <mergeCell ref="A322:A324"/>
    <mergeCell ref="B322:B324"/>
    <mergeCell ref="F322:F324"/>
    <mergeCell ref="F325:F327"/>
    <mergeCell ref="A328:A330"/>
    <mergeCell ref="B328:B330"/>
    <mergeCell ref="F328:F330"/>
    <mergeCell ref="A331:A333"/>
    <mergeCell ref="B331:B333"/>
    <mergeCell ref="A453:A456"/>
    <mergeCell ref="B453:B456"/>
    <mergeCell ref="B401:B403"/>
    <mergeCell ref="A401:A403"/>
    <mergeCell ref="A303:I303"/>
    <mergeCell ref="I306:I308"/>
    <mergeCell ref="B310:B312"/>
    <mergeCell ref="A400:I400"/>
    <mergeCell ref="G306:G308"/>
    <mergeCell ref="H306:H308"/>
    <mergeCell ref="H310:H312"/>
    <mergeCell ref="G322:G324"/>
    <mergeCell ref="A319:A321"/>
    <mergeCell ref="B319:B321"/>
    <mergeCell ref="A285:A287"/>
    <mergeCell ref="H453:H456"/>
    <mergeCell ref="A451:I451"/>
    <mergeCell ref="F453:F456"/>
    <mergeCell ref="G453:G456"/>
    <mergeCell ref="I453:I456"/>
    <mergeCell ref="A310:A312"/>
    <mergeCell ref="C288:C299"/>
    <mergeCell ref="D288:D299"/>
    <mergeCell ref="E288:E299"/>
    <mergeCell ref="C231:C241"/>
    <mergeCell ref="D231:D241"/>
    <mergeCell ref="E231:E241"/>
    <mergeCell ref="E242:E272"/>
    <mergeCell ref="G17:G19"/>
    <mergeCell ref="H44:H47"/>
    <mergeCell ref="I44:I47"/>
    <mergeCell ref="B229:I229"/>
    <mergeCell ref="A228:I228"/>
    <mergeCell ref="A48:A51"/>
    <mergeCell ref="B48:B51"/>
    <mergeCell ref="B52:B55"/>
    <mergeCell ref="F52:F55"/>
    <mergeCell ref="F48:F51"/>
    <mergeCell ref="H36:H39"/>
    <mergeCell ref="B31:I31"/>
    <mergeCell ref="I11:I14"/>
    <mergeCell ref="C9:E9"/>
    <mergeCell ref="G11:G14"/>
    <mergeCell ref="H11:H14"/>
    <mergeCell ref="A10:I10"/>
    <mergeCell ref="A15:I15"/>
    <mergeCell ref="B16:I16"/>
    <mergeCell ref="A30:I30"/>
    <mergeCell ref="H40:H43"/>
    <mergeCell ref="H48:H51"/>
    <mergeCell ref="I48:I51"/>
    <mergeCell ref="A44:A47"/>
    <mergeCell ref="B44:B47"/>
    <mergeCell ref="F44:F47"/>
    <mergeCell ref="G32:G55"/>
    <mergeCell ref="H52:H55"/>
    <mergeCell ref="I52:I55"/>
    <mergeCell ref="A52:A55"/>
    <mergeCell ref="A36:A39"/>
    <mergeCell ref="B36:B39"/>
    <mergeCell ref="F36:F39"/>
    <mergeCell ref="A40:A43"/>
    <mergeCell ref="B40:B43"/>
    <mergeCell ref="F40:F43"/>
    <mergeCell ref="G1:H1"/>
    <mergeCell ref="A7:H7"/>
    <mergeCell ref="A11:A14"/>
    <mergeCell ref="B11:B14"/>
    <mergeCell ref="F11:F14"/>
    <mergeCell ref="A3:I3"/>
    <mergeCell ref="A5:I5"/>
    <mergeCell ref="C8:E8"/>
    <mergeCell ref="A4:I4"/>
    <mergeCell ref="A6:I6"/>
    <mergeCell ref="B282:I282"/>
    <mergeCell ref="B285:B287"/>
    <mergeCell ref="G285:G299"/>
    <mergeCell ref="H285:H299"/>
    <mergeCell ref="I285:I299"/>
    <mergeCell ref="F285:F299"/>
    <mergeCell ref="I231:I241"/>
    <mergeCell ref="I242:I272"/>
    <mergeCell ref="H231:H241"/>
    <mergeCell ref="G242:G272"/>
    <mergeCell ref="H242:H272"/>
    <mergeCell ref="G231:G241"/>
    <mergeCell ref="G274:G281"/>
    <mergeCell ref="H274:H281"/>
    <mergeCell ref="F157:F158"/>
    <mergeCell ref="G157:G158"/>
    <mergeCell ref="H157:H158"/>
    <mergeCell ref="A225:I225"/>
    <mergeCell ref="F231:F241"/>
    <mergeCell ref="C242:C272"/>
    <mergeCell ref="D242:D272"/>
    <mergeCell ref="F242:F272"/>
    <mergeCell ref="G20:G27"/>
    <mergeCell ref="B28:I28"/>
    <mergeCell ref="A56:I56"/>
    <mergeCell ref="A32:A35"/>
    <mergeCell ref="B32:B35"/>
    <mergeCell ref="F32:F35"/>
    <mergeCell ref="H32:H35"/>
    <mergeCell ref="I36:I39"/>
    <mergeCell ref="I32:I35"/>
    <mergeCell ref="I40:I43"/>
    <mergeCell ref="I157:I158"/>
    <mergeCell ref="A188:A189"/>
    <mergeCell ref="B188:B189"/>
    <mergeCell ref="F188:F189"/>
    <mergeCell ref="G188:G189"/>
    <mergeCell ref="H188:H189"/>
    <mergeCell ref="I188:I189"/>
    <mergeCell ref="A157:A158"/>
    <mergeCell ref="B157:B158"/>
  </mergeCells>
  <printOptions horizontalCentered="1"/>
  <pageMargins left="0.15748031496062992" right="0.15748031496062992" top="0.4330708661417323" bottom="0.18" header="0.1968503937007874" footer="0.15748031496062992"/>
  <pageSetup fitToHeight="5" horizontalDpi="600" verticalDpi="600" orientation="landscape" paperSize="9" r:id="rId1"/>
  <headerFooter alignWithMargins="0">
    <oddHeader>&amp;C&amp;P</oddHeader>
  </headerFooter>
  <rowBreaks count="1" manualBreakCount="1">
    <brk id="4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OlgaV</cp:lastModifiedBy>
  <cp:lastPrinted>2019-10-18T09:29:59Z</cp:lastPrinted>
  <dcterms:created xsi:type="dcterms:W3CDTF">2018-12-18T14:39:27Z</dcterms:created>
  <dcterms:modified xsi:type="dcterms:W3CDTF">2019-10-18T09:34:19Z</dcterms:modified>
  <cp:category/>
  <cp:version/>
  <cp:contentType/>
  <cp:contentStatus/>
</cp:coreProperties>
</file>